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7260" activeTab="1"/>
  </bookViews>
  <sheets>
    <sheet name="Каталоги" sheetId="1" r:id="rId1"/>
    <sheet name="Услуги" sheetId="2" r:id="rId2"/>
    <sheet name="Мультифактурка-Дилер" sheetId="3" r:id="rId3"/>
    <sheet name="Фотопечать " sheetId="4" r:id="rId4"/>
    <sheet name="Горизонтальные жалюзи" sheetId="5" r:id="rId5"/>
    <sheet name="Вертикальные жалюзи" sheetId="6" r:id="rId6"/>
    <sheet name="UNI-Амиго" sheetId="7" r:id="rId7"/>
    <sheet name="MINI-Амиго" sheetId="8" r:id="rId8"/>
    <sheet name="CLASSIC-Амиго" sheetId="9" r:id="rId9"/>
  </sheets>
  <definedNames/>
  <calcPr fullCalcOnLoad="1" refMode="R1C1"/>
</workbook>
</file>

<file path=xl/sharedStrings.xml><?xml version="1.0" encoding="utf-8"?>
<sst xmlns="http://schemas.openxmlformats.org/spreadsheetml/2006/main" count="3328" uniqueCount="442">
  <si>
    <t>N п/п</t>
  </si>
  <si>
    <t>Наименование</t>
  </si>
  <si>
    <t>Артикул</t>
  </si>
  <si>
    <t>*</t>
  </si>
  <si>
    <t>Линия</t>
  </si>
  <si>
    <t>Миракл</t>
  </si>
  <si>
    <t>Алабама</t>
  </si>
  <si>
    <t>Джина</t>
  </si>
  <si>
    <t>Линда</t>
  </si>
  <si>
    <t>Инес</t>
  </si>
  <si>
    <t>Софи</t>
  </si>
  <si>
    <t>Барбара</t>
  </si>
  <si>
    <t>Билл</t>
  </si>
  <si>
    <t>Сара</t>
  </si>
  <si>
    <t>Эмма</t>
  </si>
  <si>
    <t>Роза</t>
  </si>
  <si>
    <t>Комплектующие производство Магнум (Польша)</t>
  </si>
  <si>
    <t xml:space="preserve">При заказе изделия меньше 1 кв.метра - расчет производится как за 1 кв.метр!!! </t>
  </si>
  <si>
    <t>Расчет стоимости производится по ширине изделия в погонных метрах</t>
  </si>
  <si>
    <t xml:space="preserve">ФОТОЖАЛЮЗИ </t>
  </si>
  <si>
    <t>Комплектация</t>
  </si>
  <si>
    <t>В рулоне, без фурнитуры</t>
  </si>
  <si>
    <t>Готовы к установке</t>
  </si>
  <si>
    <t>В каталоге яркость изображения выше, чем на готовом изделии;</t>
  </si>
  <si>
    <t>Изображения с крупными элементами сложно корректировать по ширине и высоте;</t>
  </si>
  <si>
    <t>Указывайте в письме, с какой стороны «подрезать» картинку;</t>
  </si>
  <si>
    <t>Изображения увеличиваются прямо пропорционально;</t>
  </si>
  <si>
    <t>Жалюзи с рисунком это интересное интерьерное решение.</t>
  </si>
  <si>
    <t>После утверждения макета и оплаты счета, жалюзи отправляются на производство.</t>
  </si>
  <si>
    <t>Готовое изделие – жалюзи с рисунком в рулоне – помещаются в полиэтиленовую упаковку.</t>
  </si>
  <si>
    <t>Предлагайте рисунок на жалюзи, зная, что:</t>
  </si>
  <si>
    <t xml:space="preserve">              </t>
  </si>
  <si>
    <t>Срок изготовления от 5 до 8 рабочих дней</t>
  </si>
  <si>
    <t>Цвет механизма белый и темно-коричневый</t>
  </si>
  <si>
    <t>Декоративный валанс, может быть с угловым элементом или без него.</t>
  </si>
  <si>
    <t>Цена, руб</t>
  </si>
  <si>
    <t>Пластик Плейн</t>
  </si>
  <si>
    <t>301014-301042</t>
  </si>
  <si>
    <t>ед.изм.</t>
  </si>
  <si>
    <t>шт.</t>
  </si>
  <si>
    <t>Жалюзи ВЕРТИКАЛЬНЫЕ тканевые с изображением из каталога</t>
  </si>
  <si>
    <t>3. Сложить две суммы = цена готового изделия.</t>
  </si>
  <si>
    <t>Чтобы рассчитать стоимость готового изделия РУЛОННОЙ шторы из ткани с термопечатью нужно произвести следующие расчеты:</t>
  </si>
  <si>
    <t>Цвет</t>
  </si>
  <si>
    <t>Белый, Бежевый, Персиковый</t>
  </si>
  <si>
    <t>Каталог Бриз</t>
  </si>
  <si>
    <t>Цвет карниза - белый, светло-коричневый, светлое и темное дерево</t>
  </si>
  <si>
    <t>При заказе изделия шириной менее 700 мм, оплата производится как за 700 мм</t>
  </si>
  <si>
    <t>Каталог рулонных штор Амиго - 2 шт</t>
  </si>
  <si>
    <t>УСЛУГА</t>
  </si>
  <si>
    <t xml:space="preserve">СТОИМОСТЬ </t>
  </si>
  <si>
    <t>ЕД.ИЗМ.</t>
  </si>
  <si>
    <t>Ремонт вертикальных жалюзи:</t>
  </si>
  <si>
    <t>Ремонт рольставен</t>
  </si>
  <si>
    <t>Сборка/разборка ставни</t>
  </si>
  <si>
    <t>800 руб</t>
  </si>
  <si>
    <t>Распарывание, обрезка, прошивка ламели</t>
  </si>
  <si>
    <t>Ремонт, переделка карниза</t>
  </si>
  <si>
    <t>300 руб</t>
  </si>
  <si>
    <t>Комплектующие для вертикальных жалюзи</t>
  </si>
  <si>
    <t xml:space="preserve">Валанс декоративный с тканью </t>
  </si>
  <si>
    <t>м.п.</t>
  </si>
  <si>
    <t>Держатель грувера</t>
  </si>
  <si>
    <t xml:space="preserve">Держатель боковой </t>
  </si>
  <si>
    <t>Кронштейн потолочный</t>
  </si>
  <si>
    <t xml:space="preserve">Кронштейн стеновой </t>
  </si>
  <si>
    <t>Кронштейн Армстронг</t>
  </si>
  <si>
    <t>Кронштейн стеновой в комплекте с потолочным</t>
  </si>
  <si>
    <t>угол наклона не более 45 градусов</t>
  </si>
  <si>
    <t xml:space="preserve">Ткань </t>
  </si>
  <si>
    <t>Карниз в сборе Mini м.п.</t>
  </si>
  <si>
    <t>Магнит под шуруп шт</t>
  </si>
  <si>
    <t>Карниз в сборе Uni 1 м.п.</t>
  </si>
  <si>
    <t>Пружинное управление до 4,5 кг.</t>
  </si>
  <si>
    <t>Магнит под шуруп</t>
  </si>
  <si>
    <t>Карниз в сборе MG25</t>
  </si>
  <si>
    <t>Магнолия</t>
  </si>
  <si>
    <t>Фэнтези</t>
  </si>
  <si>
    <t>Махаон</t>
  </si>
  <si>
    <t xml:space="preserve">Сказка </t>
  </si>
  <si>
    <t xml:space="preserve">Иероглиф </t>
  </si>
  <si>
    <t xml:space="preserve">Дюна </t>
  </si>
  <si>
    <t>Карниз в сборе с кронштйенами</t>
  </si>
  <si>
    <t>Диско</t>
  </si>
  <si>
    <t>430,431,432,433,434,435</t>
  </si>
  <si>
    <t>Дополнительные услуги</t>
  </si>
  <si>
    <t xml:space="preserve">Жалюзи  горизонтальные алюминиевые с шириной ламели 25мм </t>
  </si>
  <si>
    <t>у.е.</t>
  </si>
  <si>
    <t>Способ печати</t>
  </si>
  <si>
    <t>термо</t>
  </si>
  <si>
    <t xml:space="preserve">Вертикальные жалюзи с учетом всех комплектующих </t>
  </si>
  <si>
    <t xml:space="preserve">Наименование системы </t>
  </si>
  <si>
    <t>м.пог.</t>
  </si>
  <si>
    <t>При заказе изделия шириной  менее 0,7 м оплата производится как за 0,7 м.</t>
  </si>
  <si>
    <t xml:space="preserve">ПРАЙС </t>
  </si>
  <si>
    <t>Нижний грузик</t>
  </si>
  <si>
    <t>Изготавливаемые размеры ширина от 250мм до 1500мм , максимальная площадь 2,7 м.кв.</t>
  </si>
  <si>
    <t>При изготовления  с карнизом под дерево и серебро наценка 40% за  изделие.</t>
  </si>
  <si>
    <t>При изготовлении в серебрянной комплектации используется белая нижняя планка.</t>
  </si>
  <si>
    <t>декоративный валанс</t>
  </si>
  <si>
    <t xml:space="preserve">Каталог Плиссе </t>
  </si>
  <si>
    <t>САНТАРИС®
620010, г.Екатеринбург, а\я 167
тел.+7-(343)-344-62-52, 361-57-52
www.santaris.ru
e-mail: mail@santaris.ru</t>
  </si>
  <si>
    <t>Жалюзи ВЕРТИКАЛЬНЫЕ тканевые с нанесением ЛОГОТИПА</t>
  </si>
  <si>
    <t>Курс У.Е.</t>
  </si>
  <si>
    <t>Ламели вертикальных жалюзи с грузиками, нижней цепочкой</t>
  </si>
  <si>
    <t>Ламели из ткани для печати белого цвета (БЕЗ КАРНИЗА И КОМПЛЕКТУЮЩИХ)</t>
  </si>
  <si>
    <t xml:space="preserve">***Печать ЛОГОТИПА </t>
  </si>
  <si>
    <t>печать на рулонной ткани</t>
  </si>
  <si>
    <t>Скачивание одного изображения с фотобанка</t>
  </si>
  <si>
    <t>Фотобанк Shutterstock</t>
  </si>
  <si>
    <t xml:space="preserve">2. С помощью таб.№1 выбрать способ печати, определить стоимость ткани с фотопечатью, умножив квадратуру ткани на цену. </t>
  </si>
  <si>
    <t>1. С помощью таб.№2 определить стоимость системы на требуемую ширину.</t>
  </si>
  <si>
    <t>Требования к изображению предоставляемого Заказчиком:</t>
  </si>
  <si>
    <t>***</t>
  </si>
  <si>
    <t>площадь логотипа расчитывается по прямоугольным габаритам изображения, но не меньше 0,5 кв.м.</t>
  </si>
  <si>
    <t>Декоративный валанс крепится на стандартный карниз для вертикальных жалюзи при помощи держателей грувера.</t>
  </si>
  <si>
    <t>В случае, если рисунок из пластика – пластик цветной</t>
  </si>
  <si>
    <t xml:space="preserve">У.Е. </t>
  </si>
  <si>
    <t>основание ткань - рисунок ткань</t>
  </si>
  <si>
    <t>основание ткань - рисунок пластик</t>
  </si>
  <si>
    <t>ОБРАЗЦЫ МУЛЬТИФАКТУРНЫХ ЖАЛЮЗИ</t>
  </si>
  <si>
    <t>Сочетание цветовой гаммы выбирается по желанию заказчика. Возможна разработка эскизов на заказ.</t>
  </si>
  <si>
    <t xml:space="preserve">UNI-1 </t>
  </si>
  <si>
    <t>UNI-2</t>
  </si>
  <si>
    <t>Mini</t>
  </si>
  <si>
    <t>Classic</t>
  </si>
  <si>
    <t>9 руб./ламель, но не менее 300 руб за изделие</t>
  </si>
  <si>
    <t>укорачивание профиля, короба, вала по ширине</t>
  </si>
  <si>
    <t>10% от стоимости ставни, но не менее 1000 руб. за шт.</t>
  </si>
  <si>
    <t>Монтаж жалюзи</t>
  </si>
  <si>
    <t>Монтаж вертикальных жалюзи</t>
  </si>
  <si>
    <t>Монтаж горизонтальных жалюзи</t>
  </si>
  <si>
    <t>Монтаж рулонных жалюзи Mini</t>
  </si>
  <si>
    <t>Монтаж рулонных жалюзи Classic</t>
  </si>
  <si>
    <t>Монтаж рулонных жалюзи UNI</t>
  </si>
  <si>
    <t>кв.м.</t>
  </si>
  <si>
    <t>100 руб., но не менее 300 руб. за шт.</t>
  </si>
  <si>
    <t>Монтаж рольставни</t>
  </si>
  <si>
    <t>ламель</t>
  </si>
  <si>
    <t>Монтаж рольставни с пружинно-инерционным механизмом, при ее площади S&lt;=4 кв.м., на *основание не требующее специальной технологии сверления</t>
  </si>
  <si>
    <t>Монтаж рольставни с электродвигателем без аварийного открывания внутрь, при ее площади S&lt;=4 кв.м., на *основание не требующее специальной технологии сверления, с управлением типа - ключ-замок, клавишный выключатель, радиопульт</t>
  </si>
  <si>
    <t>Монтаж рольставни с карданным механизмом**, при ее площади S&lt;=4 кв.м., на *основание не требующее специальной технологии сверления</t>
  </si>
  <si>
    <t>в черте Екатеринбурга</t>
  </si>
  <si>
    <t>Шувакиш, Широкая речка и пригороды (Кольцово, Арамиль, Калиновка, п. Садовый, Березовский, Среднеуральск, Большой Исток, Малый Исток, Горный Щит, Верхняя Пышма, Режевской тракт, за т.ц. IKEA-МЕГА, Старопышминск).</t>
  </si>
  <si>
    <t>км.</t>
  </si>
  <si>
    <t>За пределами Екатеринбурга</t>
  </si>
  <si>
    <t>Доставка</t>
  </si>
  <si>
    <t>Каталог (горизонтальные алюминиевые жалюзи + вертикальные жалюзи (ткань, пластик) + эскизы мультифактурки + фольга)</t>
  </si>
  <si>
    <t>ЖАЛЮЗИ ГОРИЗОНТАЛЬНЫЕ</t>
  </si>
  <si>
    <t>Изготавливаемые размеры: ширина от 320мм до 3000мм, рекомендуемая максимальная площадь 7,0 кв.м</t>
  </si>
  <si>
    <t>Жалюзи горизонтальные - цвет белый</t>
  </si>
  <si>
    <t>Жалюзи горизонтальные - цветные ламели, БЕЛЫЙ КАРНИЗ</t>
  </si>
  <si>
    <t>100003, 100007, 100010, 100016, 100017, 100018, 100022, 100023, 100027, 100044,  100046, 100047,100058, 100067, 100079, 100106, 100330, 100491, 100694,100818, 107162, 100089, 100146, 107144, 100776, 100109</t>
  </si>
  <si>
    <t>Жалюзи горизонтальные - цветные</t>
  </si>
  <si>
    <t>Жалюзи горизонтальные перфорированые</t>
  </si>
  <si>
    <t>При заказе разноцветных ламелей каждый добавочный цвет +10% от стоимости изделия за кв.м.</t>
  </si>
  <si>
    <t>Жалюзи  горизонтальные кассетные 25мм. Системы  PRIS-Hit (Isotra)</t>
  </si>
  <si>
    <t xml:space="preserve">Цвет карниза белый. </t>
  </si>
  <si>
    <t>Изготавливаемые размеры: ширина от 220мм до 2000мм, максимальная высота 2000мм.</t>
  </si>
  <si>
    <t>Жалюзи горизонтальные кассетные - цветные ламели, БЕЛЫЙ КАРНИЗ</t>
  </si>
  <si>
    <t>Жалюзи горизонтальные кассетные - цвет белый</t>
  </si>
  <si>
    <t>При заказе разноцветных ламелей каждый добавочный цвет +20% от стоимости изделия за кв.м.</t>
  </si>
  <si>
    <t xml:space="preserve">Жалюзи  горизонтальные алюминиевые межрамные с шириной ламели 25мм </t>
  </si>
  <si>
    <t>Изготавливаемые размеры: ширина от 320мм до 1500мм, максимальная высота 2000мм.</t>
  </si>
  <si>
    <t>Цена</t>
  </si>
  <si>
    <t xml:space="preserve"> Механизм для межрамных жалюзи (за один комплект)</t>
  </si>
  <si>
    <t xml:space="preserve">Жалюзи горизонтальные из дерева и бамбука с шириной ламели 25 мм. </t>
  </si>
  <si>
    <t>Изготавливаемые размеры: ширина от 300мм до 1800мм, максимальная высота 2500мм.</t>
  </si>
  <si>
    <t>Если ширина жалюзи менее 470мм., повортный прут и фиксатор веревки устанавливаются с разных сторон карниза. Стороной управлением считается сторона расположения веревки.</t>
  </si>
  <si>
    <t>Обращаем Ваше внимание на то,что деревянные жалюзи изготавливаются из натурального дерева, возможны колебания цвета и фактуры, вызванные естественными свойствами дерева</t>
  </si>
  <si>
    <t>Бамбук</t>
  </si>
  <si>
    <t>Деревянныe жалюзи</t>
  </si>
  <si>
    <t>White, Natural, Wenge, Black</t>
  </si>
  <si>
    <t xml:space="preserve"> Red Mahogany, Mapl, Natural, Cherry wood</t>
  </si>
  <si>
    <t>Фиксатор нижнего карниза (ФНК), комплект</t>
  </si>
  <si>
    <t>Таб. №1. Нанесение изображения на рулонную ткань</t>
  </si>
  <si>
    <t>Таб. №2. Система рулонных жалюзи</t>
  </si>
  <si>
    <t>Растровые изображения: цветовая схема CMYK; Формат TIFF, PSD без сжатия, (не рекомендуются файлы JPEG), размер изображения - не менее 3000 pixels на 1 метр длины (ширины), разрешение 72-300dpi.
Векторные изображения: цветовая схема CMYK; Формат CDR, EPS.</t>
  </si>
  <si>
    <t>Жалюзи мультифактурные</t>
  </si>
  <si>
    <t>**</t>
  </si>
  <si>
    <t>При монтаже требующем специальные технологии сверления, применяется повыщающий коэффициент 2. Основания требующее специальной технологии сверления - мраморная, гранитная, каменная и т.п. облицовка, керамическая плитка, вентилируемые фасады</t>
  </si>
  <si>
    <t>При монтаже рольставни требующем вывод кардана внутрь помещения применяется повыщающий коэффициент 2 при проходе сквозь капитальную стену, и коэффициент 1,5 если проход осуществляется через раму.</t>
  </si>
  <si>
    <t>КАТАЛОГИ</t>
  </si>
  <si>
    <t>ЖАЛЮЗИ ВЕРТИКАЛЬНЫЕ</t>
  </si>
  <si>
    <t>Рекомендуемая максимальная площадь 18 кв.м.</t>
  </si>
  <si>
    <t>250, 251, 252, 253, 254, 255, 256, 257, 258, 259, 260, 262, 263, 264, 265, 268, 274, 275, 294</t>
  </si>
  <si>
    <t>Жалюзи вертикальные тканевые, ширина ламели 89мм.</t>
  </si>
  <si>
    <t>520, 521, 522, 523, 524, 525</t>
  </si>
  <si>
    <t>721, 722, 723</t>
  </si>
  <si>
    <t>104, 105, 106, 107, 108, 109</t>
  </si>
  <si>
    <t>550, 551, 552, 553, 554</t>
  </si>
  <si>
    <t>530, 531, 532, 533</t>
  </si>
  <si>
    <t>125, 126, 128, 129, 130, 131, 132, 316, 317, 319, 320, 321, 322</t>
  </si>
  <si>
    <t>133, 134, 135, 136, 137, 138, 139, 140, 323</t>
  </si>
  <si>
    <t>149, 150, 151, 152, 153, 154, 155, 327, 328, 330</t>
  </si>
  <si>
    <t>70, 71, 72, 73, 74, 75, 185</t>
  </si>
  <si>
    <t>76, 77, 78, 79, 81, 286, 287, 291, 292, 293</t>
  </si>
  <si>
    <t>83, 84, 85, 87, 88</t>
  </si>
  <si>
    <t>171, 172, 173, 177, 178, 179, 180, 181, 340</t>
  </si>
  <si>
    <t>440, 441, 442, 443, 444, 445, 446</t>
  </si>
  <si>
    <t>29, 57, 58, 60, 61, 62, 276, 277, 278, 279, 280</t>
  </si>
  <si>
    <t>300, 301, 302, 303</t>
  </si>
  <si>
    <t>500, 501, 502, 503, 504, 505, 506, 507</t>
  </si>
  <si>
    <t>400, 401, 404, 405</t>
  </si>
  <si>
    <t>418, 420, 421</t>
  </si>
  <si>
    <t>409, 410, 411, 412, 413, 414, 415</t>
  </si>
  <si>
    <t>700, 701</t>
  </si>
  <si>
    <t>Линда золото/серебро</t>
  </si>
  <si>
    <t>600, 601, 602, 603</t>
  </si>
  <si>
    <t>186, 187, 188, 189, 190, 191, 192, 193, 194, 195, 196, 197, 220, 221, 222, 223, 224, 225, 226, 227, 228, 229</t>
  </si>
  <si>
    <t>Жалюзи вертикальные пластиковые, ширина ламели 89мм.</t>
  </si>
  <si>
    <t>Атлант Black-Out</t>
  </si>
  <si>
    <t>Максимальная высота 5400мм.</t>
  </si>
  <si>
    <t>Кронштейн стеновой 15 см.</t>
  </si>
  <si>
    <t>Комплектующие для вертикальных наклонных жалюзи</t>
  </si>
  <si>
    <t>В случае заказа одних ламелей, без карниза, делается скидка 20% от цены</t>
  </si>
  <si>
    <t>При чередовании ламелей разных цветов жалюзи одной фактуры наценка не производится</t>
  </si>
  <si>
    <t>Жалюзи  вертикальные веревочные "БРИЗ"</t>
  </si>
  <si>
    <t>Максимальная высота 3000мм.</t>
  </si>
  <si>
    <t>Бриз</t>
  </si>
  <si>
    <t>Бриз Multi</t>
  </si>
  <si>
    <t>Бриз Double</t>
  </si>
  <si>
    <t>Цена, м.пог. карниза</t>
  </si>
  <si>
    <t>Цена м.кв.</t>
  </si>
  <si>
    <t>Цена, м.кв.</t>
  </si>
  <si>
    <t>Кремовый 4221, Белый 1606, Черный 1909, Коричневый 2871</t>
  </si>
  <si>
    <t>Белый, Бежевый, Голубой, Золотистый, Персиковый, Розовый, Светло-зеленый, Синий, Черный,Светло-коричневый, Темно-коричневый, Коричневый</t>
  </si>
  <si>
    <t>Бежевый, Светло-розовый, Сиреневый, Темно-серый</t>
  </si>
  <si>
    <t>У.Е.</t>
  </si>
  <si>
    <t>При добавлении свыше 2-х соединений материала, +10% за каждое дополнительное соединение</t>
  </si>
  <si>
    <t>Возможно изготовление по согласованию жалюзи с 6-тью и более соединениями.</t>
  </si>
  <si>
    <t>Изготовление изделий нестандартной формы (арки, наклонные, с разной высотой ламелей на карнизе) - +10% к стоимости изделий</t>
  </si>
  <si>
    <t>Переходник угловой</t>
  </si>
  <si>
    <t>Цена, м.пог.</t>
  </si>
  <si>
    <t>Жалюзи ВЕРТИКАЛЬНЫЕ пластиковые с изображением из каталога</t>
  </si>
  <si>
    <t>Жалюзи ВЕРТИКАЛЬНЫЕ пластиковые с нанесением ЛОГОТИПА</t>
  </si>
  <si>
    <t>Ламели из пластика для печати белого цвета (БЕЗ КАРНИЗА И КОМПЛЕКТУЮЩИХ)</t>
  </si>
  <si>
    <t>Декоративный валанс из пропечатанного пластика (м.пог.)</t>
  </si>
  <si>
    <t>Ламели вертикальных жалюзи</t>
  </si>
  <si>
    <t>прямая печать</t>
  </si>
  <si>
    <t>Печать на декоративном валансе из ткани (м.пог)</t>
  </si>
  <si>
    <t>насыщенная УФ</t>
  </si>
  <si>
    <t>Жалюзи горизонтальные алюминиевые с шириной ламели 25мм с фотопечатью</t>
  </si>
  <si>
    <t>горизонтальные жалюзи</t>
  </si>
  <si>
    <t>горизонтальные жалюзи PRIS-HIT</t>
  </si>
  <si>
    <t>При заказе изделия площадью менее 1 кв.м. оплата производится как за 1 кв.м.</t>
  </si>
  <si>
    <t>Рольставни</t>
  </si>
  <si>
    <t>Печать ЛОГОТИПА</t>
  </si>
  <si>
    <t>Ворота</t>
  </si>
  <si>
    <t>РУЛОННЫЕ ШТОРЫ СИСТЕМЫ UNI КОЛЛЕКЦИИ АМИГО</t>
  </si>
  <si>
    <t>Цена, пог.м.</t>
  </si>
  <si>
    <t>Max. высота</t>
  </si>
  <si>
    <t>Mаx. ширина</t>
  </si>
  <si>
    <t>Направленность рисунка в рулоне</t>
  </si>
  <si>
    <t>Максимальные размеры готового изделия (ширина х высота), см</t>
  </si>
  <si>
    <t>Прозрачность</t>
  </si>
  <si>
    <t>Маркировка (серия)</t>
  </si>
  <si>
    <t>Состав</t>
  </si>
  <si>
    <t>Содержание ПВХ</t>
  </si>
  <si>
    <t>Пропитка</t>
  </si>
  <si>
    <t>Пригодность для влажных помещений</t>
  </si>
  <si>
    <t>по ширине рулона</t>
  </si>
  <si>
    <t>Ш</t>
  </si>
  <si>
    <t>300 х 180</t>
  </si>
  <si>
    <t>ПП</t>
  </si>
  <si>
    <t>100% Р (полиэстер)</t>
  </si>
  <si>
    <t>…</t>
  </si>
  <si>
    <t>нет</t>
  </si>
  <si>
    <t>акриловая</t>
  </si>
  <si>
    <t>5-6</t>
  </si>
  <si>
    <t>да</t>
  </si>
  <si>
    <t xml:space="preserve">по высоте рулона </t>
  </si>
  <si>
    <t>В</t>
  </si>
  <si>
    <t>250 х 300             300 х 230</t>
  </si>
  <si>
    <t>4-5</t>
  </si>
  <si>
    <t xml:space="preserve">без направления </t>
  </si>
  <si>
    <t>300 х 180             200 х 300</t>
  </si>
  <si>
    <t>НП</t>
  </si>
  <si>
    <t>6-7</t>
  </si>
  <si>
    <t>ЗТ</t>
  </si>
  <si>
    <t>195 х 300             300 х 175</t>
  </si>
  <si>
    <t>180 х 300             300 х 160</t>
  </si>
  <si>
    <t>П</t>
  </si>
  <si>
    <t>55% Р(полиэстер) + 45% V(вискоза)</t>
  </si>
  <si>
    <t>100 % Р (полиэстер)</t>
  </si>
  <si>
    <t>300 х 190             210 х 300</t>
  </si>
  <si>
    <t>300 х 175             195 х 300</t>
  </si>
  <si>
    <t>300 х 160             180 х 300</t>
  </si>
  <si>
    <t>65% Р (полиэстер) + 35% С (хлопок)</t>
  </si>
  <si>
    <t>200 х 300             300 х 180</t>
  </si>
  <si>
    <t>62% Р (полиэстер) + 38% С (хлопок)</t>
  </si>
  <si>
    <t>полосы вдоль                      рулона</t>
  </si>
  <si>
    <t>280 х 300</t>
  </si>
  <si>
    <t>6-8</t>
  </si>
  <si>
    <t>240 х 300             300 х 220</t>
  </si>
  <si>
    <t>85% Р (полиэстер) 15% L (лен)</t>
  </si>
  <si>
    <t>4-6</t>
  </si>
  <si>
    <t>4 - 5</t>
  </si>
  <si>
    <t xml:space="preserve">В </t>
  </si>
  <si>
    <t>260 х 300             300 х 240</t>
  </si>
  <si>
    <t>20% Р (полиэстер) + 80% С (хлопок)</t>
  </si>
  <si>
    <t>полосы поперек                       рулона</t>
  </si>
  <si>
    <t>235 х 300</t>
  </si>
  <si>
    <t>20% P (полиэстер) 40% СЕ (целюлоза) 40% L (лен)</t>
  </si>
  <si>
    <t>55% POLYESTER+45% RAYON</t>
  </si>
  <si>
    <t>200 х 300</t>
  </si>
  <si>
    <t>….</t>
  </si>
  <si>
    <t>300 х 300</t>
  </si>
  <si>
    <t>300 х 230             250 х 300</t>
  </si>
  <si>
    <t>220 х 300             300 х 200*</t>
  </si>
  <si>
    <t>260 х 300             300 х 240*</t>
  </si>
  <si>
    <t>250 х 300             300 х 230*</t>
  </si>
  <si>
    <t>200 х 300             300 х 180*</t>
  </si>
  <si>
    <t>225 х 300</t>
  </si>
  <si>
    <t>22% Р (полиэстер) + 78% С (хлопок)</t>
  </si>
  <si>
    <t>210 х 300             300 х 190*</t>
  </si>
  <si>
    <t>250 х 300</t>
  </si>
  <si>
    <t>195 х 300             300 х 175*</t>
  </si>
  <si>
    <t>240 х 300</t>
  </si>
  <si>
    <t>100 % С (хлопок)</t>
  </si>
  <si>
    <t>18% P (полиэстер) + 82% PVC (ПВХ)</t>
  </si>
  <si>
    <t>пряжа (полиэстер), покрытая ПВХ</t>
  </si>
  <si>
    <t>не поддерживает горение</t>
  </si>
  <si>
    <t>26% P (полиэстер) + 74% PVC (ПВХ)</t>
  </si>
  <si>
    <t>210 х 300             300 х 190</t>
  </si>
  <si>
    <t>180 х 300</t>
  </si>
  <si>
    <t>30% P (полиэстер) 20% СЕ (целюлоза) 50% С (хлопок)</t>
  </si>
  <si>
    <t>220 х 300             300 х 200</t>
  </si>
  <si>
    <t>J&amp;M</t>
  </si>
  <si>
    <t>25% Р (полиэстер) 75% СЕ (целлюлоза)</t>
  </si>
  <si>
    <t>34% Р (полиэстер) 66% СЕ (целлюлоза)</t>
  </si>
  <si>
    <t>10% Р (полиэстер) 90% СЕ (целлюлоза)</t>
  </si>
  <si>
    <t>16% Р (полиэстер) 84% СЕ (целлюлоза)</t>
  </si>
  <si>
    <t>22% Р (полиэстер) 78% СЕ (целлюлоза)</t>
  </si>
  <si>
    <t>100% С (хлопок)</t>
  </si>
  <si>
    <t>100% P (полиэстер)</t>
  </si>
  <si>
    <t>Поверхностная плотность (удельный вес) г/м2</t>
  </si>
  <si>
    <t>Толщина, мм</t>
  </si>
  <si>
    <t>Цветостойкость, %</t>
  </si>
  <si>
    <t>Огнестойкость, %</t>
  </si>
  <si>
    <t>Ширина рулона, см.</t>
  </si>
  <si>
    <t>АЛЬБИОН белый, бежевый, песочный</t>
  </si>
  <si>
    <t>АЛЬФА белый, серый, бежевый, терракота, темно-коричневый, желтый, ярко-желтый, розовый, малина, персиоквый, светло-оранжевый, оранжевый, голубой, синий, фисташковый, зеленый, бирюзовый</t>
  </si>
  <si>
    <t>АРИАДНА белый</t>
  </si>
  <si>
    <t>АСТОРИЯ белый, бежевый</t>
  </si>
  <si>
    <t>БЛАНКО снежно-белый</t>
  </si>
  <si>
    <t>БОЛГАРСКАЯ РОЗА розовый</t>
  </si>
  <si>
    <t>БУХАРА Black-Out серебро, золото</t>
  </si>
  <si>
    <t>АЛЬБИНО Black-Out белый</t>
  </si>
  <si>
    <t>АЛЬБИОН Dim-Out бежевый, песочный</t>
  </si>
  <si>
    <t>АЛЬФА Black-Out белый, серый, бежевый, темно-бежевый, светло-коричневый, персиковый, голубой, синий, зеленый</t>
  </si>
  <si>
    <t>ВЕРСАЛЬ розовый, желтый</t>
  </si>
  <si>
    <t>ГАРМОНИЯ белый, кремовый, светло-коричневый, темно-коричневый, песочный, красный, терракота</t>
  </si>
  <si>
    <t>ГИНКО светло-серый, желтый, светло-бирюзовый</t>
  </si>
  <si>
    <t>ДИАМАНДА светло-бежевый</t>
  </si>
  <si>
    <t>ДРИАДА белый, бежевый, персиковый</t>
  </si>
  <si>
    <t>4-7</t>
  </si>
  <si>
    <t>Замша Dim-Out магнолия, светло-бежевый, светло-коричневый, коричневый</t>
  </si>
  <si>
    <t>ИНТРО белый</t>
  </si>
  <si>
    <t>ИНФИНИТИ сталь, золото</t>
  </si>
  <si>
    <t>КАЛИПСО белый, слоновая кость, бежевый, коричневый</t>
  </si>
  <si>
    <t>КАЛИФОРНИЯ желтый,кремовый, персиковый, голубой, зеленый</t>
  </si>
  <si>
    <t>КАЛИФОРНИЯ Black-Out желтый</t>
  </si>
  <si>
    <t>КАМЕЛИЯ светло-серый, ваниль. светло-бежевый, розовый, персик</t>
  </si>
  <si>
    <t>КАМИЛЛА белый</t>
  </si>
  <si>
    <t>КАНТРИ белый, бежевый</t>
  </si>
  <si>
    <t>КАРИНА белая, черный, кремовая, ваниль, слоновая кость, розовый</t>
  </si>
  <si>
    <t>КИТАЙСКАЯ РОЗА черный, коричневый</t>
  </si>
  <si>
    <t>КЛЕМАТИС белый, серый, лиловый, синий</t>
  </si>
  <si>
    <t>ЛЁН белый, бежевый, темно-бежевый</t>
  </si>
  <si>
    <t>ЛЁН Black-Out бежевый, темно-бежевый</t>
  </si>
  <si>
    <t>ЛАУРА белый, светло-бежевый, бежевый, лиловый</t>
  </si>
  <si>
    <t>ЛЕТО желтый, оранжевый</t>
  </si>
  <si>
    <t>ЛИАНА магнолия, бежевый, зеленый</t>
  </si>
  <si>
    <t>ЛИБЕРТИ магнолия</t>
  </si>
  <si>
    <t>МАДРАС ПЕРЛА темно-серый, кремовый</t>
  </si>
  <si>
    <t>МАКАО темно-коричневый</t>
  </si>
  <si>
    <t>МАНИЛА белый, светло-серый, светло-бежевый, светло-коричневый, коричневый</t>
  </si>
  <si>
    <t>МАРАКЕШ Dim-Out кремовый, бежевый, коричневый, оранжевый</t>
  </si>
  <si>
    <t>МАТРИЦА Black-Out серый</t>
  </si>
  <si>
    <t>МАХАОН белый, бежевый</t>
  </si>
  <si>
    <t>МОНА белый, бежевый</t>
  </si>
  <si>
    <t>МОНТЕВИДЕО белый</t>
  </si>
  <si>
    <t>ОМЕГА белый, светло-серый, черный, кремовый, бежевый, темно-бежевый, капуччино, терракота, светло-коричневый, коричневый, желтый, ярко-розовый, персиковый, лиловый, светло-сиреневый, голубой, оливковый, светло-бирюзовый, светло-зеленый, бирюзовый</t>
  </si>
  <si>
    <t>ОМЕГА Black-Out белый, светло-серый, черный, бежевый</t>
  </si>
  <si>
    <t>ОНДА желтый, розовый</t>
  </si>
  <si>
    <t>ОРБИТА серебро, золото</t>
  </si>
  <si>
    <t>ОРБИТА Black-Out белый, бежевый, желтый, оливковый</t>
  </si>
  <si>
    <t>ПАЛАНГА белый, светло-бежевый</t>
  </si>
  <si>
    <t>ПРИЗМА белый</t>
  </si>
  <si>
    <t>ПРИМО Black-Out серебро, магнолия, бежевый, бронза</t>
  </si>
  <si>
    <t>ПРОВАНС белый</t>
  </si>
  <si>
    <t>ПУЭБЛО Black-Out бежевый, коричневый</t>
  </si>
  <si>
    <t>РИШЕЛЬЕ бежевый, темно-бежевый</t>
  </si>
  <si>
    <t>РОМАНС белый</t>
  </si>
  <si>
    <t>РОНДО коричневый, оранжевый, зеленый</t>
  </si>
  <si>
    <t>САКУРА серый, бежевый, голубой</t>
  </si>
  <si>
    <t>САНТЬЯГО кремовый, бежевый</t>
  </si>
  <si>
    <t>САНТЬЯГО ЖЕМЧУГ бежевый</t>
  </si>
  <si>
    <t>САТАРА темно-бежевый, коричневый</t>
  </si>
  <si>
    <t>СЕЛЕНА серебро</t>
  </si>
  <si>
    <t>СИЕСТА белый</t>
  </si>
  <si>
    <t>СИНГАПУР серый, оранжевый, синий</t>
  </si>
  <si>
    <t>СКРИН белый, светло-серый, бежевый, темно-бежевый</t>
  </si>
  <si>
    <t>СКРИН II белый, серый, бежевый</t>
  </si>
  <si>
    <t>СМАЙЛ белый, красный</t>
  </si>
  <si>
    <t>СОГДИАНА бежевый, голубой, синий</t>
  </si>
  <si>
    <t>СУТРА белый, светло-бежевый, коричневый</t>
  </si>
  <si>
    <t>СФЕРА Black-Out белый, светло-серый, ваниль, бежевый</t>
  </si>
  <si>
    <t>ТАЛЬНИК темно-серый, светло-бежевый</t>
  </si>
  <si>
    <t>ТИФФАНИ белый, светло-голубой</t>
  </si>
  <si>
    <t>ТИФФАНИ Black-Out бежевый</t>
  </si>
  <si>
    <t>ТОЛЕДО белый</t>
  </si>
  <si>
    <t>ТОЛЕДО Black-Out белый</t>
  </si>
  <si>
    <t>ХАРИЗМА серебро, медь</t>
  </si>
  <si>
    <t>ШАМПАНЬ Black-Out белый</t>
  </si>
  <si>
    <t>ШАНТУНГ белый</t>
  </si>
  <si>
    <t>ШАНХАЙ светло-коричневый</t>
  </si>
  <si>
    <t>ШЁЛК белый, жемчужно-серый, черный, светло-лимонный, светло-бежевый, темно-бежевый, терракота, коричневый, желтый, персиковый, оранжевый, бордо, сиреневый, морозно-голубой, светло-зеленый, бирюзовый</t>
  </si>
  <si>
    <t>ШЁЛК Black-Out белый, черный, светло-бежевый, коричневый, персиковый</t>
  </si>
  <si>
    <t>ШПАЛЕРА белый</t>
  </si>
  <si>
    <t>ЭЛИКА серый</t>
  </si>
  <si>
    <t>ЮНИОР белый</t>
  </si>
  <si>
    <t>ШИКАТАН ПУТЬ САМУРАЯ серый, бежевый, светло-зеленый</t>
  </si>
  <si>
    <t>ШИКАТАН ЧАЙНАЯ ЦЕРЕМОНИЯ светло-бежевый, бежевый, темно-бежевый</t>
  </si>
  <si>
    <t>ШИКАТАН ЧИО-ЧИО-САН коричневый</t>
  </si>
  <si>
    <t>ЭШЛИ белый, светло-серый, темно-бежевый</t>
  </si>
  <si>
    <t>АЛЛЕЯ белый, черный, бежеывый, темно-коричневый</t>
  </si>
  <si>
    <t>Раскрой ткани*</t>
  </si>
  <si>
    <t>РУЛОННЫЕ ШТОРЫ СИСТЕМЫ MINI КОЛЛЕКЦИИ АМИГО</t>
  </si>
  <si>
    <t>Изготавливаемые размеры ширина от 180мм до 1500мм , максимальная высота 1800мм</t>
  </si>
  <si>
    <t>Изготавливаемые размеры ширина от 480мм до 3000мм , максимальная высота 3000мм</t>
  </si>
  <si>
    <t>РУЛОННЫЕ ШТОРЫ СИСТЕМЫ CLASSIC КОЛЛЕКЦИИ АМИГО</t>
  </si>
  <si>
    <t>Изготавливаемые размеры: ширина от 200мм до 6000мм, рекомендуемая максимальная высота 6000мм.</t>
  </si>
  <si>
    <t>Сара золото/серебро</t>
  </si>
  <si>
    <t>Роза золото/серебро</t>
  </si>
  <si>
    <t>Рио</t>
  </si>
  <si>
    <t>Кобра</t>
  </si>
  <si>
    <t>Монреаль</t>
  </si>
  <si>
    <t>100003, 100007, 100010, 100016, 100017, 100018, 100022, 100023, 100027, 100044,  100046, 100047, 100058, 100067, 100079, 100089, 100105, 100106, 100109, 100146, 100188, 100330, 100491, 100694, 100776, 100818, 107144, 107162</t>
  </si>
  <si>
    <t>100050, 100052, 100790</t>
  </si>
  <si>
    <t xml:space="preserve"> 17 августа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</si>
</sst>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"/>
    <numFmt numFmtId="165" formatCode="mm/dd/yy"/>
    <numFmt numFmtId="166" formatCode="0.0000"/>
    <numFmt numFmtId="167" formatCode="0.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 руб.&quot;"/>
    <numFmt numFmtId="174" formatCode="0.00&quot; руб.&quot;"/>
    <numFmt numFmtId="175" formatCode="#,##0.00&quot;р.&quot;"/>
    <numFmt numFmtId="176" formatCode="0.00000"/>
    <numFmt numFmtId="177" formatCode="0.0000000"/>
    <numFmt numFmtId="178" formatCode="0.00000000"/>
    <numFmt numFmtId="179" formatCode="0.000000"/>
    <numFmt numFmtId="180" formatCode="[$-FC19]d\ mmmm\ yyyy\ &quot;г.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i/>
      <sz val="11"/>
      <color indexed="18"/>
      <name val="Times New Roman"/>
      <family val="1"/>
    </font>
    <font>
      <b/>
      <u val="single"/>
      <sz val="11"/>
      <color indexed="60"/>
      <name val="Times New Roman"/>
      <family val="1"/>
    </font>
    <font>
      <sz val="10"/>
      <name val="Arial Tur"/>
      <family val="0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1" fontId="3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8" fillId="0" borderId="10" xfId="43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8" fillId="0" borderId="10" xfId="4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8" fillId="0" borderId="0" xfId="43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33" applyFont="1" applyFill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16" fontId="27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5" fillId="19" borderId="10" xfId="0" applyFont="1" applyFill="1" applyBorder="1" applyAlignment="1">
      <alignment horizontal="center" vertical="center" textRotation="90" wrapText="1"/>
    </xf>
    <xf numFmtId="49" fontId="25" fillId="19" borderId="1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67" fontId="2" fillId="0" borderId="10" xfId="0" applyNumberFormat="1" applyFont="1" applyBorder="1" applyAlignment="1">
      <alignment vertical="center" wrapText="1"/>
    </xf>
    <xf numFmtId="0" fontId="1" fillId="0" borderId="10" xfId="43" applyBorder="1" applyAlignment="1">
      <alignment horizontal="left" vertical="center" wrapText="1"/>
    </xf>
    <xf numFmtId="0" fontId="1" fillId="0" borderId="10" xfId="43" applyBorder="1" applyAlignment="1">
      <alignment vertical="center" wrapText="1"/>
    </xf>
    <xf numFmtId="0" fontId="1" fillId="24" borderId="10" xfId="43" applyFill="1" applyBorder="1" applyAlignment="1">
      <alignment vertical="center" wrapText="1"/>
    </xf>
    <xf numFmtId="0" fontId="1" fillId="0" borderId="10" xfId="43" applyFill="1" applyBorder="1" applyAlignment="1">
      <alignment vertical="center" wrapText="1"/>
    </xf>
    <xf numFmtId="0" fontId="1" fillId="24" borderId="10" xfId="43" applyFont="1" applyFill="1" applyBorder="1" applyAlignment="1">
      <alignment vertical="center" wrapText="1"/>
    </xf>
    <xf numFmtId="0" fontId="1" fillId="0" borderId="10" xfId="43" applyFont="1" applyBorder="1" applyAlignment="1">
      <alignment horizontal="left" vertical="center" wrapText="1"/>
    </xf>
    <xf numFmtId="0" fontId="1" fillId="19" borderId="10" xfId="43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43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8" fillId="0" borderId="0" xfId="43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1" fillId="0" borderId="10" xfId="43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9" fillId="0" borderId="0" xfId="0" applyFont="1" applyAlignment="1">
      <alignment horizontal="left" vertical="center" wrapText="1"/>
    </xf>
    <xf numFmtId="0" fontId="3" fillId="19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9525</xdr:colOff>
      <xdr:row>5</xdr:row>
      <xdr:rowOff>190500</xdr:rowOff>
    </xdr:to>
    <xdr:sp>
      <xdr:nvSpPr>
        <xdr:cNvPr id="1" name="AutoShape 240"/>
        <xdr:cNvSpPr>
          <a:spLocks/>
        </xdr:cNvSpPr>
      </xdr:nvSpPr>
      <xdr:spPr>
        <a:xfrm>
          <a:off x="304800" y="19050"/>
          <a:ext cx="462915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152400</xdr:colOff>
      <xdr:row>0</xdr:row>
      <xdr:rowOff>9525</xdr:rowOff>
    </xdr:from>
    <xdr:to>
      <xdr:col>3</xdr:col>
      <xdr:colOff>695325</xdr:colOff>
      <xdr:row>3</xdr:row>
      <xdr:rowOff>95250</xdr:rowOff>
    </xdr:to>
    <xdr:sp>
      <xdr:nvSpPr>
        <xdr:cNvPr id="2" name="AutoShape 241"/>
        <xdr:cNvSpPr>
          <a:spLocks/>
        </xdr:cNvSpPr>
      </xdr:nvSpPr>
      <xdr:spPr>
        <a:xfrm>
          <a:off x="5076825" y="9525"/>
          <a:ext cx="5429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9525</xdr:colOff>
      <xdr:row>5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600075" y="19050"/>
          <a:ext cx="4219575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152400</xdr:colOff>
      <xdr:row>0</xdr:row>
      <xdr:rowOff>9525</xdr:rowOff>
    </xdr:from>
    <xdr:to>
      <xdr:col>3</xdr:col>
      <xdr:colOff>876300</xdr:colOff>
      <xdr:row>3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4962525" y="9525"/>
          <a:ext cx="7239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9525</xdr:colOff>
      <xdr:row>5</xdr:row>
      <xdr:rowOff>190500</xdr:rowOff>
    </xdr:to>
    <xdr:sp>
      <xdr:nvSpPr>
        <xdr:cNvPr id="1" name="AutoShape 255"/>
        <xdr:cNvSpPr>
          <a:spLocks/>
        </xdr:cNvSpPr>
      </xdr:nvSpPr>
      <xdr:spPr>
        <a:xfrm>
          <a:off x="742950" y="19050"/>
          <a:ext cx="398145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152400</xdr:colOff>
      <xdr:row>0</xdr:row>
      <xdr:rowOff>9525</xdr:rowOff>
    </xdr:from>
    <xdr:to>
      <xdr:col>3</xdr:col>
      <xdr:colOff>876300</xdr:colOff>
      <xdr:row>3</xdr:row>
      <xdr:rowOff>95250</xdr:rowOff>
    </xdr:to>
    <xdr:sp>
      <xdr:nvSpPr>
        <xdr:cNvPr id="2" name="AutoShape 256"/>
        <xdr:cNvSpPr>
          <a:spLocks/>
        </xdr:cNvSpPr>
      </xdr:nvSpPr>
      <xdr:spPr>
        <a:xfrm>
          <a:off x="4867275" y="9525"/>
          <a:ext cx="7239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2943225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619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19050</xdr:rowOff>
    </xdr:from>
    <xdr:to>
      <xdr:col>4</xdr:col>
      <xdr:colOff>466725</xdr:colOff>
      <xdr:row>5</xdr:row>
      <xdr:rowOff>190500</xdr:rowOff>
    </xdr:to>
    <xdr:sp>
      <xdr:nvSpPr>
        <xdr:cNvPr id="2" name="AutoShape 502"/>
        <xdr:cNvSpPr>
          <a:spLocks/>
        </xdr:cNvSpPr>
      </xdr:nvSpPr>
      <xdr:spPr>
        <a:xfrm>
          <a:off x="733425" y="19050"/>
          <a:ext cx="447675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990600</xdr:colOff>
      <xdr:row>3</xdr:row>
      <xdr:rowOff>85725</xdr:rowOff>
    </xdr:to>
    <xdr:sp>
      <xdr:nvSpPr>
        <xdr:cNvPr id="3" name="AutoShape 503"/>
        <xdr:cNvSpPr>
          <a:spLocks/>
        </xdr:cNvSpPr>
      </xdr:nvSpPr>
      <xdr:spPr>
        <a:xfrm>
          <a:off x="5295900" y="0"/>
          <a:ext cx="4381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1971675</xdr:colOff>
      <xdr:row>5</xdr:row>
      <xdr:rowOff>190500</xdr:rowOff>
    </xdr:to>
    <xdr:sp>
      <xdr:nvSpPr>
        <xdr:cNvPr id="1" name="AutoShape 253"/>
        <xdr:cNvSpPr>
          <a:spLocks/>
        </xdr:cNvSpPr>
      </xdr:nvSpPr>
      <xdr:spPr>
        <a:xfrm>
          <a:off x="504825" y="19050"/>
          <a:ext cx="668655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2162175</xdr:colOff>
      <xdr:row>0</xdr:row>
      <xdr:rowOff>0</xdr:rowOff>
    </xdr:from>
    <xdr:to>
      <xdr:col>4</xdr:col>
      <xdr:colOff>476250</xdr:colOff>
      <xdr:row>3</xdr:row>
      <xdr:rowOff>85725</xdr:rowOff>
    </xdr:to>
    <xdr:sp>
      <xdr:nvSpPr>
        <xdr:cNvPr id="2" name="AutoShape 254"/>
        <xdr:cNvSpPr>
          <a:spLocks/>
        </xdr:cNvSpPr>
      </xdr:nvSpPr>
      <xdr:spPr>
        <a:xfrm>
          <a:off x="7381875" y="0"/>
          <a:ext cx="5238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619125</xdr:colOff>
      <xdr:row>5</xdr:row>
      <xdr:rowOff>190500</xdr:rowOff>
    </xdr:to>
    <xdr:sp>
      <xdr:nvSpPr>
        <xdr:cNvPr id="1" name="AutoShape 253"/>
        <xdr:cNvSpPr>
          <a:spLocks/>
        </xdr:cNvSpPr>
      </xdr:nvSpPr>
      <xdr:spPr>
        <a:xfrm>
          <a:off x="514350" y="19050"/>
          <a:ext cx="521970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4</xdr:col>
      <xdr:colOff>476250</xdr:colOff>
      <xdr:row>3</xdr:row>
      <xdr:rowOff>85725</xdr:rowOff>
    </xdr:to>
    <xdr:sp>
      <xdr:nvSpPr>
        <xdr:cNvPr id="2" name="AutoShape 254"/>
        <xdr:cNvSpPr>
          <a:spLocks/>
        </xdr:cNvSpPr>
      </xdr:nvSpPr>
      <xdr:spPr>
        <a:xfrm>
          <a:off x="5734050" y="0"/>
          <a:ext cx="476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1009650</xdr:colOff>
      <xdr:row>5</xdr:row>
      <xdr:rowOff>190500</xdr:rowOff>
    </xdr:to>
    <xdr:sp>
      <xdr:nvSpPr>
        <xdr:cNvPr id="1" name="AutoShape 381"/>
        <xdr:cNvSpPr>
          <a:spLocks/>
        </xdr:cNvSpPr>
      </xdr:nvSpPr>
      <xdr:spPr>
        <a:xfrm>
          <a:off x="342900" y="19050"/>
          <a:ext cx="4381500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1009650</xdr:colOff>
      <xdr:row>0</xdr:row>
      <xdr:rowOff>0</xdr:rowOff>
    </xdr:from>
    <xdr:to>
      <xdr:col>4</xdr:col>
      <xdr:colOff>485775</xdr:colOff>
      <xdr:row>3</xdr:row>
      <xdr:rowOff>85725</xdr:rowOff>
    </xdr:to>
    <xdr:sp>
      <xdr:nvSpPr>
        <xdr:cNvPr id="2" name="AutoShape 382"/>
        <xdr:cNvSpPr>
          <a:spLocks/>
        </xdr:cNvSpPr>
      </xdr:nvSpPr>
      <xdr:spPr>
        <a:xfrm>
          <a:off x="4724400" y="0"/>
          <a:ext cx="4857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847725</xdr:colOff>
      <xdr:row>5</xdr:row>
      <xdr:rowOff>190500</xdr:rowOff>
    </xdr:to>
    <xdr:sp>
      <xdr:nvSpPr>
        <xdr:cNvPr id="1" name="AutoShape 414"/>
        <xdr:cNvSpPr>
          <a:spLocks/>
        </xdr:cNvSpPr>
      </xdr:nvSpPr>
      <xdr:spPr>
        <a:xfrm>
          <a:off x="342900" y="19050"/>
          <a:ext cx="4238625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847725</xdr:colOff>
      <xdr:row>0</xdr:row>
      <xdr:rowOff>0</xdr:rowOff>
    </xdr:from>
    <xdr:to>
      <xdr:col>4</xdr:col>
      <xdr:colOff>476250</xdr:colOff>
      <xdr:row>3</xdr:row>
      <xdr:rowOff>85725</xdr:rowOff>
    </xdr:to>
    <xdr:sp>
      <xdr:nvSpPr>
        <xdr:cNvPr id="2" name="AutoShape 415"/>
        <xdr:cNvSpPr>
          <a:spLocks/>
        </xdr:cNvSpPr>
      </xdr:nvSpPr>
      <xdr:spPr>
        <a:xfrm>
          <a:off x="4581525" y="0"/>
          <a:ext cx="476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</xdr:col>
      <xdr:colOff>733425</xdr:colOff>
      <xdr:row>5</xdr:row>
      <xdr:rowOff>190500</xdr:rowOff>
    </xdr:to>
    <xdr:sp>
      <xdr:nvSpPr>
        <xdr:cNvPr id="1" name="AutoShape 387"/>
        <xdr:cNvSpPr>
          <a:spLocks/>
        </xdr:cNvSpPr>
      </xdr:nvSpPr>
      <xdr:spPr>
        <a:xfrm>
          <a:off x="342900" y="19050"/>
          <a:ext cx="4010025" cy="981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SANTARIS</a:t>
          </a:r>
        </a:p>
      </xdr:txBody>
    </xdr:sp>
    <xdr:clientData/>
  </xdr:twoCellAnchor>
  <xdr:twoCellAnchor>
    <xdr:from>
      <xdr:col>3</xdr:col>
      <xdr:colOff>733425</xdr:colOff>
      <xdr:row>0</xdr:row>
      <xdr:rowOff>0</xdr:rowOff>
    </xdr:from>
    <xdr:to>
      <xdr:col>4</xdr:col>
      <xdr:colOff>476250</xdr:colOff>
      <xdr:row>3</xdr:row>
      <xdr:rowOff>85725</xdr:rowOff>
    </xdr:to>
    <xdr:sp>
      <xdr:nvSpPr>
        <xdr:cNvPr id="2" name="AutoShape 388"/>
        <xdr:cNvSpPr>
          <a:spLocks/>
        </xdr:cNvSpPr>
      </xdr:nvSpPr>
      <xdr:spPr>
        <a:xfrm>
          <a:off x="4352925" y="0"/>
          <a:ext cx="47625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antaris.ru/shop/item_117/montazh_vertikalnyh_zhalyuzi.htm" TargetMode="External" /><Relationship Id="rId2" Type="http://schemas.openxmlformats.org/officeDocument/2006/relationships/hyperlink" Target="http://santaris.ru/shop/item_427/montazh_gorizontalnyh_zhalyuzi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ntaris.ru/shop/cat_15/multifakturnye_zhalyuzi.htm" TargetMode="External" /><Relationship Id="rId2" Type="http://schemas.openxmlformats.org/officeDocument/2006/relationships/hyperlink" Target="http://santaris.ru/images/gallery_photos/66.jpg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ris.ru/images/gallery_photos/68.jpg" TargetMode="External" /><Relationship Id="rId2" Type="http://schemas.openxmlformats.org/officeDocument/2006/relationships/hyperlink" Target="http://www.shutterstock.com/photos?language=ru" TargetMode="External" /><Relationship Id="rId3" Type="http://schemas.openxmlformats.org/officeDocument/2006/relationships/hyperlink" Target="http://www.santaris.ru/images/gallery_photos/69.jpg" TargetMode="External" /><Relationship Id="rId4" Type="http://schemas.openxmlformats.org/officeDocument/2006/relationships/hyperlink" Target="http://www.santaris.ru/images/gallery_photos/68.jpg" TargetMode="External" /><Relationship Id="rId5" Type="http://schemas.openxmlformats.org/officeDocument/2006/relationships/hyperlink" Target="http://www.santaris.ru/images/gallery_photos/68.jpg" TargetMode="External" /><Relationship Id="rId6" Type="http://schemas.openxmlformats.org/officeDocument/2006/relationships/hyperlink" Target="http://www.santaris.ru/images/gallery_photos/68.jpg" TargetMode="External" /><Relationship Id="rId7" Type="http://schemas.openxmlformats.org/officeDocument/2006/relationships/hyperlink" Target="http://www.santaris.ru/images/gallery_photos/69.jpg" TargetMode="External" /><Relationship Id="rId8" Type="http://schemas.openxmlformats.org/officeDocument/2006/relationships/hyperlink" Target="http://www.santaris.ru/images/gallery_photos/69.jpg" TargetMode="External" /><Relationship Id="rId9" Type="http://schemas.openxmlformats.org/officeDocument/2006/relationships/hyperlink" Target="http://www.santaris.ru/images/gallery_photos/69.jpg" TargetMode="External" /><Relationship Id="rId10" Type="http://schemas.openxmlformats.org/officeDocument/2006/relationships/hyperlink" Target="http://www.santaris.ru/images/gallery_photos/69.jpg" TargetMode="External" /><Relationship Id="rId11" Type="http://schemas.openxmlformats.org/officeDocument/2006/relationships/hyperlink" Target="http://www.santaris.ru/images/gallery_photos/69.jpg" TargetMode="External" /><Relationship Id="rId12" Type="http://schemas.openxmlformats.org/officeDocument/2006/relationships/hyperlink" Target="http://www.santaris.ru/images/gallery_photos/69.jpg" TargetMode="External" /><Relationship Id="rId13" Type="http://schemas.openxmlformats.org/officeDocument/2006/relationships/hyperlink" Target="http://www.santaris.ru/images/gallery_photos/69.jpg" TargetMode="External" /><Relationship Id="rId14" Type="http://schemas.openxmlformats.org/officeDocument/2006/relationships/hyperlink" Target="http://www.santaris.ru/images/gallery_photos/69.jpg" TargetMode="External" /><Relationship Id="rId15" Type="http://schemas.openxmlformats.org/officeDocument/2006/relationships/hyperlink" Target="http://www.santaris.ru/images/gallery_photos/69.jpg" TargetMode="External" /><Relationship Id="rId16" Type="http://schemas.openxmlformats.org/officeDocument/2006/relationships/hyperlink" Target="http://www.santaris.ru/images/gallery_photos/69.jpg" TargetMode="External" /><Relationship Id="rId17" Type="http://schemas.openxmlformats.org/officeDocument/2006/relationships/hyperlink" Target="http://www.santaris.ru/images/gallery_photos/69.jpg" TargetMode="External" /><Relationship Id="rId18" Type="http://schemas.openxmlformats.org/officeDocument/2006/relationships/hyperlink" Target="http://www.santaris.ru/images/gallery_photos/69.jpg" TargetMode="External" /><Relationship Id="rId19" Type="http://schemas.openxmlformats.org/officeDocument/2006/relationships/drawing" Target="../drawings/drawing4.xm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antaris.ru/shop/item_267/gorizontalnye_alyuminievye_zhalyuzi_belye_100005.htm" TargetMode="External" /><Relationship Id="rId2" Type="http://schemas.openxmlformats.org/officeDocument/2006/relationships/hyperlink" Target="http://santaris.ru/shop/cat_2/gorizontalnye_alyuminievye_zhalyuzi.htm" TargetMode="External" /><Relationship Id="rId3" Type="http://schemas.openxmlformats.org/officeDocument/2006/relationships/hyperlink" Target="http://santaris.ru/shop/cat_49/cvetnye_gorizontalnye_alyuminievye_zhalyuzi.htm" TargetMode="External" /><Relationship Id="rId4" Type="http://schemas.openxmlformats.org/officeDocument/2006/relationships/hyperlink" Target="http://santaris.ru/shop/cat_49/cvetnye_gorizontalnye_alyuminievye_zhalyuzi.htm" TargetMode="External" /><Relationship Id="rId5" Type="http://schemas.openxmlformats.org/officeDocument/2006/relationships/hyperlink" Target="http://santaris.ru/595i.Fiksator_nizhnego_karniza_FNK_.htm" TargetMode="External" /><Relationship Id="rId6" Type="http://schemas.openxmlformats.org/officeDocument/2006/relationships/hyperlink" Target="http://santaris.ru/600i.Mehanizm_upravleniya_gorizontalnymi_zhalyuzyami_dlya_mezhramnogo_montazha.htm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antaris.ru/shop/item_5/Vertikalnye_tkanevye_zhalyuzi_Linia_Liniya_Line_.htm" TargetMode="External" /><Relationship Id="rId2" Type="http://schemas.openxmlformats.org/officeDocument/2006/relationships/hyperlink" Target="http://santaris.ru/shop/item_503/Vertikalnye_tkanevye_zhalyuzi_Ines_Ines_.htm" TargetMode="External" /><Relationship Id="rId3" Type="http://schemas.openxmlformats.org/officeDocument/2006/relationships/hyperlink" Target="http://santaris.ru/shop/item_502/Vertikalnye_tkanevye_zhalyuzi_Linda_Linda_.htm" TargetMode="External" /><Relationship Id="rId4" Type="http://schemas.openxmlformats.org/officeDocument/2006/relationships/hyperlink" Target="http://santaris.ru/shop/item_504/Vertikalnye_tkanevye_zhalyuzi_Sofy_Sofi_.htm" TargetMode="External" /><Relationship Id="rId5" Type="http://schemas.openxmlformats.org/officeDocument/2006/relationships/hyperlink" Target="http://santaris.ru/shop/item_499/Vertikalnye_tkanevye_zhalyuzi_Fantasy_Fentezi_.htm" TargetMode="External" /><Relationship Id="rId6" Type="http://schemas.openxmlformats.org/officeDocument/2006/relationships/hyperlink" Target="http://santaris.ru/shop/item_497/Vertikalnye_tkanevye_zhalyuzi_Magnolia_Magnoliya_Malta_Malta_.htm" TargetMode="External" /><Relationship Id="rId7" Type="http://schemas.openxmlformats.org/officeDocument/2006/relationships/hyperlink" Target="http://santaris.ru/566i.Vertikalnye_tkanevye_zhalyuzi_Barbara_br_Barbara_Moran_Moran_Vetrolyuks_.htm" TargetMode="External" /><Relationship Id="rId8" Type="http://schemas.openxmlformats.org/officeDocument/2006/relationships/hyperlink" Target="http://santaris.ru/shop/item_507/Vertikalnye_tkanevye_zhalyuzi_Bill_Bill_.htm" TargetMode="External" /><Relationship Id="rId9" Type="http://schemas.openxmlformats.org/officeDocument/2006/relationships/hyperlink" Target="http://santaris.ru/shop/item_509/Vertikalnye_tkanevye_zhalyuzi_Emma_Emma_.htm" TargetMode="External" /><Relationship Id="rId10" Type="http://schemas.openxmlformats.org/officeDocument/2006/relationships/hyperlink" Target="http://santaris.ru/shop/item_501/Vertikalnye_tkanevye_zhalyuzi_Monreal_Monreal_.htm" TargetMode="External" /><Relationship Id="rId11" Type="http://schemas.openxmlformats.org/officeDocument/2006/relationships/hyperlink" Target="http://santaris.ru/shop/item_510/Vertikalnye_tkanevye_zhalyuzi_Rose_Roza_Soyuz_.htm" TargetMode="External" /><Relationship Id="rId12" Type="http://schemas.openxmlformats.org/officeDocument/2006/relationships/hyperlink" Target="http://santaris.ru/shop/item_508/Vertikalnye_tkanevye_zhalyuzi_Sara_Sara_.htm" TargetMode="External" /><Relationship Id="rId13" Type="http://schemas.openxmlformats.org/officeDocument/2006/relationships/hyperlink" Target="http://santaris.ru/shop/item_66/Vertikalnye_tkanevye_zhalyuzi_Alabama_Alabama_Plain_Pleyn_.htm" TargetMode="External" /><Relationship Id="rId14" Type="http://schemas.openxmlformats.org/officeDocument/2006/relationships/hyperlink" Target="http://santaris.ru/shop/item_498/Vertikalnye_tkanevye_zhalyuzi_Jina_Dzhina_.htm" TargetMode="External" /><Relationship Id="rId15" Type="http://schemas.openxmlformats.org/officeDocument/2006/relationships/hyperlink" Target="http://santaris.ru/shop/item_500/Vertikalnye_tkanevye_zhalyuzi_Mahaon_Mahaon_.htm" TargetMode="External" /><Relationship Id="rId16" Type="http://schemas.openxmlformats.org/officeDocument/2006/relationships/hyperlink" Target="http://santaris.ru/shop/item_506/Vertikalnye_tkanevye_zhalyuzi_Cobra_Kobra_.htm" TargetMode="External" /><Relationship Id="rId17" Type="http://schemas.openxmlformats.org/officeDocument/2006/relationships/hyperlink" Target="http://santaris.ru/shop/item_505/Vertikalnye_tkanevye_zhalyuzi_Miracle_Mirakl_.htm" TargetMode="External" /><Relationship Id="rId18" Type="http://schemas.openxmlformats.org/officeDocument/2006/relationships/drawing" Target="../drawings/drawing6.xml" /><Relationship Id="rId1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0" sqref="A10:F10"/>
    </sheetView>
  </sheetViews>
  <sheetFormatPr defaultColWidth="9.00390625" defaultRowHeight="12.75"/>
  <cols>
    <col min="1" max="1" width="3.375" style="73" customWidth="1"/>
    <col min="2" max="2" width="46.25390625" style="73" customWidth="1"/>
    <col min="3" max="3" width="15.00390625" style="73" customWidth="1"/>
    <col min="4" max="5" width="9.125" style="73" customWidth="1"/>
    <col min="6" max="6" width="37.25390625" style="73" customWidth="1"/>
    <col min="7" max="16384" width="9.125" style="73" customWidth="1"/>
  </cols>
  <sheetData>
    <row r="1" spans="4:6" ht="12.75" customHeight="1">
      <c r="D1" s="77"/>
      <c r="E1" s="77"/>
      <c r="F1" s="173" t="s">
        <v>101</v>
      </c>
    </row>
    <row r="2" spans="4:6" ht="12.75" customHeight="1">
      <c r="D2" s="77"/>
      <c r="E2" s="77"/>
      <c r="F2" s="173"/>
    </row>
    <row r="3" spans="4:6" ht="12.75" customHeight="1">
      <c r="D3" s="77"/>
      <c r="E3" s="77"/>
      <c r="F3" s="173"/>
    </row>
    <row r="4" spans="4:6" ht="12.75" customHeight="1">
      <c r="D4" s="77"/>
      <c r="E4" s="77"/>
      <c r="F4" s="173"/>
    </row>
    <row r="5" spans="4:6" ht="12.75" customHeight="1">
      <c r="D5" s="77"/>
      <c r="E5" s="77"/>
      <c r="F5" s="173"/>
    </row>
    <row r="6" spans="2:6" ht="23.25" customHeight="1">
      <c r="B6" s="84"/>
      <c r="D6" s="77"/>
      <c r="E6" s="77"/>
      <c r="F6" s="173"/>
    </row>
    <row r="7" spans="2:6" ht="15">
      <c r="B7" s="84"/>
      <c r="D7" s="77"/>
      <c r="E7" s="24"/>
      <c r="F7" s="24"/>
    </row>
    <row r="8" spans="2:6" ht="15">
      <c r="B8" s="77" t="s">
        <v>441</v>
      </c>
      <c r="C8" s="80"/>
      <c r="D8" s="85"/>
      <c r="E8" s="80"/>
      <c r="F8" s="77" t="s">
        <v>31</v>
      </c>
    </row>
    <row r="9" spans="1:6" ht="15">
      <c r="A9" s="69"/>
      <c r="B9" s="69"/>
      <c r="C9" s="177" t="s">
        <v>103</v>
      </c>
      <c r="D9" s="177"/>
      <c r="E9" s="69"/>
      <c r="F9" s="24">
        <v>56.5</v>
      </c>
    </row>
    <row r="10" spans="1:6" ht="15" customHeight="1">
      <c r="A10" s="174" t="s">
        <v>182</v>
      </c>
      <c r="B10" s="174"/>
      <c r="C10" s="174"/>
      <c r="D10" s="174"/>
      <c r="E10" s="174"/>
      <c r="F10" s="174"/>
    </row>
    <row r="11" spans="1:6" s="86" customFormat="1" ht="42.75">
      <c r="A11" s="62" t="s">
        <v>0</v>
      </c>
      <c r="B11" s="175" t="s">
        <v>1</v>
      </c>
      <c r="C11" s="175"/>
      <c r="D11" s="175"/>
      <c r="E11" s="175"/>
      <c r="F11" s="58" t="s">
        <v>35</v>
      </c>
    </row>
    <row r="12" spans="1:6" ht="30" customHeight="1">
      <c r="A12" s="68">
        <v>1</v>
      </c>
      <c r="B12" s="176" t="s">
        <v>147</v>
      </c>
      <c r="C12" s="176"/>
      <c r="D12" s="176"/>
      <c r="E12" s="176"/>
      <c r="F12" s="91">
        <v>900</v>
      </c>
    </row>
    <row r="13" spans="1:6" ht="15">
      <c r="A13" s="68">
        <v>2</v>
      </c>
      <c r="B13" s="176" t="s">
        <v>48</v>
      </c>
      <c r="C13" s="176"/>
      <c r="D13" s="176"/>
      <c r="E13" s="176"/>
      <c r="F13" s="91">
        <v>6500</v>
      </c>
    </row>
    <row r="14" spans="1:6" ht="15">
      <c r="A14" s="68">
        <v>3</v>
      </c>
      <c r="B14" s="176" t="s">
        <v>45</v>
      </c>
      <c r="C14" s="176"/>
      <c r="D14" s="176"/>
      <c r="E14" s="176"/>
      <c r="F14" s="91">
        <v>1200</v>
      </c>
    </row>
    <row r="15" spans="1:6" ht="15">
      <c r="A15" s="68">
        <v>4</v>
      </c>
      <c r="B15" s="176" t="s">
        <v>100</v>
      </c>
      <c r="C15" s="176"/>
      <c r="D15" s="176"/>
      <c r="E15" s="176"/>
      <c r="F15" s="91">
        <v>1500</v>
      </c>
    </row>
  </sheetData>
  <sheetProtection/>
  <mergeCells count="8">
    <mergeCell ref="B13:E13"/>
    <mergeCell ref="B14:E14"/>
    <mergeCell ref="B15:E15"/>
    <mergeCell ref="C9:D9"/>
    <mergeCell ref="F1:F6"/>
    <mergeCell ref="A10:F10"/>
    <mergeCell ref="B11:E11"/>
    <mergeCell ref="B12:E12"/>
  </mergeCell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25390625" style="73" customWidth="1"/>
    <col min="2" max="2" width="39.125" style="73" customWidth="1"/>
    <col min="3" max="3" width="16.75390625" style="73" customWidth="1"/>
    <col min="4" max="4" width="13.625" style="73" bestFit="1" customWidth="1"/>
    <col min="5" max="5" width="11.375" style="73" customWidth="1"/>
    <col min="6" max="6" width="38.75390625" style="73" customWidth="1"/>
    <col min="7" max="16384" width="9.125" style="73" customWidth="1"/>
  </cols>
  <sheetData>
    <row r="1" spans="4:6" ht="12.75" customHeight="1">
      <c r="D1" s="77"/>
      <c r="E1" s="77"/>
      <c r="F1" s="185" t="s">
        <v>101</v>
      </c>
    </row>
    <row r="2" spans="4:6" ht="12.75" customHeight="1">
      <c r="D2" s="77"/>
      <c r="E2" s="77"/>
      <c r="F2" s="185"/>
    </row>
    <row r="3" spans="4:6" ht="12.75" customHeight="1">
      <c r="D3" s="77"/>
      <c r="E3" s="77"/>
      <c r="F3" s="185"/>
    </row>
    <row r="4" spans="4:6" ht="12.75" customHeight="1">
      <c r="D4" s="77"/>
      <c r="E4" s="77"/>
      <c r="F4" s="185"/>
    </row>
    <row r="5" spans="4:6" ht="12.75" customHeight="1">
      <c r="D5" s="77"/>
      <c r="E5" s="77"/>
      <c r="F5" s="185"/>
    </row>
    <row r="6" spans="2:6" ht="23.25" customHeight="1">
      <c r="B6" s="84"/>
      <c r="D6" s="77"/>
      <c r="E6" s="77"/>
      <c r="F6" s="185"/>
    </row>
    <row r="7" spans="2:6" ht="15">
      <c r="B7" s="84"/>
      <c r="D7" s="77"/>
      <c r="E7" s="24"/>
      <c r="F7" s="24"/>
    </row>
    <row r="8" spans="2:6" ht="15">
      <c r="B8" s="77" t="str">
        <f>Каталоги!B8</f>
        <v> 17 августа 2015 год</v>
      </c>
      <c r="C8" s="80"/>
      <c r="D8" s="85"/>
      <c r="E8" s="80"/>
      <c r="F8" s="77" t="s">
        <v>31</v>
      </c>
    </row>
    <row r="10" spans="1:6" ht="15">
      <c r="A10" s="64" t="s">
        <v>0</v>
      </c>
      <c r="B10" s="160" t="s">
        <v>49</v>
      </c>
      <c r="C10" s="161"/>
      <c r="D10" s="162"/>
      <c r="E10" s="71" t="s">
        <v>51</v>
      </c>
      <c r="F10" s="71" t="s">
        <v>50</v>
      </c>
    </row>
    <row r="11" spans="1:6" ht="15">
      <c r="A11" s="186" t="s">
        <v>52</v>
      </c>
      <c r="B11" s="186"/>
      <c r="C11" s="186"/>
      <c r="D11" s="186"/>
      <c r="E11" s="186"/>
      <c r="F11" s="186"/>
    </row>
    <row r="12" spans="1:6" ht="30">
      <c r="A12" s="68">
        <v>1</v>
      </c>
      <c r="B12" s="176" t="s">
        <v>56</v>
      </c>
      <c r="C12" s="176"/>
      <c r="D12" s="176"/>
      <c r="E12" s="28" t="s">
        <v>138</v>
      </c>
      <c r="F12" s="28" t="s">
        <v>126</v>
      </c>
    </row>
    <row r="13" spans="1:6" ht="15">
      <c r="A13" s="68">
        <v>2</v>
      </c>
      <c r="B13" s="176" t="s">
        <v>57</v>
      </c>
      <c r="C13" s="176"/>
      <c r="D13" s="176"/>
      <c r="E13" s="28" t="s">
        <v>39</v>
      </c>
      <c r="F13" s="28" t="s">
        <v>58</v>
      </c>
    </row>
    <row r="14" spans="1:6" ht="15">
      <c r="A14" s="186" t="s">
        <v>53</v>
      </c>
      <c r="B14" s="186"/>
      <c r="C14" s="186"/>
      <c r="D14" s="186"/>
      <c r="E14" s="186"/>
      <c r="F14" s="186"/>
    </row>
    <row r="15" spans="1:6" ht="15">
      <c r="A15" s="68">
        <v>1</v>
      </c>
      <c r="B15" s="176" t="s">
        <v>54</v>
      </c>
      <c r="C15" s="176"/>
      <c r="D15" s="176"/>
      <c r="E15" s="28" t="s">
        <v>39</v>
      </c>
      <c r="F15" s="28" t="s">
        <v>55</v>
      </c>
    </row>
    <row r="16" spans="1:6" ht="29.25" customHeight="1">
      <c r="A16" s="68">
        <v>2</v>
      </c>
      <c r="B16" s="176" t="s">
        <v>127</v>
      </c>
      <c r="C16" s="176"/>
      <c r="D16" s="176"/>
      <c r="E16" s="28" t="s">
        <v>39</v>
      </c>
      <c r="F16" s="28" t="s">
        <v>128</v>
      </c>
    </row>
    <row r="17" spans="1:6" ht="15">
      <c r="A17" s="178" t="s">
        <v>129</v>
      </c>
      <c r="B17" s="178"/>
      <c r="C17" s="178"/>
      <c r="D17" s="178"/>
      <c r="E17" s="178"/>
      <c r="F17" s="178"/>
    </row>
    <row r="18" spans="1:6" ht="15">
      <c r="A18" s="68">
        <v>1</v>
      </c>
      <c r="B18" s="187" t="s">
        <v>130</v>
      </c>
      <c r="C18" s="187"/>
      <c r="D18" s="187"/>
      <c r="E18" s="28" t="s">
        <v>135</v>
      </c>
      <c r="F18" s="28" t="s">
        <v>136</v>
      </c>
    </row>
    <row r="19" spans="1:6" ht="15">
      <c r="A19" s="68">
        <v>2</v>
      </c>
      <c r="B19" s="187" t="s">
        <v>131</v>
      </c>
      <c r="C19" s="187"/>
      <c r="D19" s="187"/>
      <c r="E19" s="28" t="s">
        <v>39</v>
      </c>
      <c r="F19" s="28">
        <v>300</v>
      </c>
    </row>
    <row r="20" spans="1:6" ht="15">
      <c r="A20" s="68">
        <v>3</v>
      </c>
      <c r="B20" s="176" t="s">
        <v>132</v>
      </c>
      <c r="C20" s="176"/>
      <c r="D20" s="176"/>
      <c r="E20" s="28" t="s">
        <v>39</v>
      </c>
      <c r="F20" s="28">
        <v>300</v>
      </c>
    </row>
    <row r="21" spans="1:6" ht="15">
      <c r="A21" s="68">
        <v>4</v>
      </c>
      <c r="B21" s="176" t="s">
        <v>133</v>
      </c>
      <c r="C21" s="176"/>
      <c r="D21" s="176"/>
      <c r="E21" s="28" t="s">
        <v>39</v>
      </c>
      <c r="F21" s="28">
        <v>300</v>
      </c>
    </row>
    <row r="22" spans="1:6" ht="15">
      <c r="A22" s="68">
        <v>5</v>
      </c>
      <c r="B22" s="176" t="s">
        <v>134</v>
      </c>
      <c r="C22" s="176"/>
      <c r="D22" s="176"/>
      <c r="E22" s="28" t="s">
        <v>39</v>
      </c>
      <c r="F22" s="28">
        <v>450</v>
      </c>
    </row>
    <row r="23" spans="1:6" ht="15">
      <c r="A23" s="178" t="s">
        <v>137</v>
      </c>
      <c r="B23" s="178"/>
      <c r="C23" s="178"/>
      <c r="D23" s="178"/>
      <c r="E23" s="178"/>
      <c r="F23" s="178"/>
    </row>
    <row r="24" spans="1:6" ht="30.75" customHeight="1">
      <c r="A24" s="68">
        <v>1</v>
      </c>
      <c r="B24" s="176" t="s">
        <v>139</v>
      </c>
      <c r="C24" s="176"/>
      <c r="D24" s="176"/>
      <c r="E24" s="28" t="s">
        <v>39</v>
      </c>
      <c r="F24" s="28">
        <v>1650</v>
      </c>
    </row>
    <row r="25" spans="1:6" ht="28.5" customHeight="1">
      <c r="A25" s="68">
        <v>2</v>
      </c>
      <c r="B25" s="176" t="s">
        <v>141</v>
      </c>
      <c r="C25" s="176"/>
      <c r="D25" s="176"/>
      <c r="E25" s="28" t="s">
        <v>39</v>
      </c>
      <c r="F25" s="28">
        <v>1650</v>
      </c>
    </row>
    <row r="26" spans="1:6" ht="40.5" customHeight="1">
      <c r="A26" s="68">
        <v>3</v>
      </c>
      <c r="B26" s="176" t="s">
        <v>140</v>
      </c>
      <c r="C26" s="176"/>
      <c r="D26" s="176"/>
      <c r="E26" s="28" t="s">
        <v>39</v>
      </c>
      <c r="F26" s="28">
        <v>3250</v>
      </c>
    </row>
    <row r="27" spans="1:6" ht="44.25" customHeight="1">
      <c r="A27" s="65" t="s">
        <v>3</v>
      </c>
      <c r="B27" s="163" t="s">
        <v>180</v>
      </c>
      <c r="C27" s="163"/>
      <c r="D27" s="163"/>
      <c r="E27" s="163"/>
      <c r="F27" s="163"/>
    </row>
    <row r="28" spans="1:6" ht="33" customHeight="1">
      <c r="A28" s="65" t="s">
        <v>179</v>
      </c>
      <c r="B28" s="179" t="s">
        <v>181</v>
      </c>
      <c r="C28" s="179"/>
      <c r="D28" s="179"/>
      <c r="E28" s="179"/>
      <c r="F28" s="179"/>
    </row>
    <row r="29" spans="1:6" ht="15">
      <c r="A29" s="178" t="s">
        <v>146</v>
      </c>
      <c r="B29" s="178"/>
      <c r="C29" s="178"/>
      <c r="D29" s="178"/>
      <c r="E29" s="178"/>
      <c r="F29" s="178"/>
    </row>
    <row r="30" spans="1:6" ht="24" customHeight="1">
      <c r="A30" s="28">
        <v>1</v>
      </c>
      <c r="B30" s="176" t="s">
        <v>142</v>
      </c>
      <c r="C30" s="176"/>
      <c r="D30" s="176"/>
      <c r="E30" s="28" t="s">
        <v>39</v>
      </c>
      <c r="F30" s="28">
        <v>300</v>
      </c>
    </row>
    <row r="31" spans="1:6" ht="60" customHeight="1">
      <c r="A31" s="28">
        <v>2</v>
      </c>
      <c r="B31" s="176" t="s">
        <v>143</v>
      </c>
      <c r="C31" s="176"/>
      <c r="D31" s="176"/>
      <c r="E31" s="28" t="s">
        <v>39</v>
      </c>
      <c r="F31" s="28">
        <v>350</v>
      </c>
    </row>
    <row r="32" spans="1:6" ht="24" customHeight="1">
      <c r="A32" s="28">
        <v>3</v>
      </c>
      <c r="B32" s="181" t="s">
        <v>145</v>
      </c>
      <c r="C32" s="182"/>
      <c r="D32" s="183"/>
      <c r="E32" s="28" t="s">
        <v>144</v>
      </c>
      <c r="F32" s="28">
        <v>11</v>
      </c>
    </row>
    <row r="33" spans="2:6" ht="24" customHeight="1">
      <c r="B33" s="40"/>
      <c r="C33" s="40"/>
      <c r="D33" s="40"/>
      <c r="E33" s="40"/>
      <c r="F33" s="40"/>
    </row>
    <row r="34" spans="2:6" ht="24" customHeight="1">
      <c r="B34" s="40"/>
      <c r="C34" s="40"/>
      <c r="D34" s="40"/>
      <c r="E34" s="40"/>
      <c r="F34" s="40"/>
    </row>
    <row r="35" spans="2:6" ht="24" customHeight="1">
      <c r="B35" s="40"/>
      <c r="C35" s="40"/>
      <c r="D35" s="40"/>
      <c r="E35" s="40"/>
      <c r="F35" s="40"/>
    </row>
    <row r="36" spans="2:6" ht="24" customHeight="1">
      <c r="B36" s="40"/>
      <c r="C36" s="40"/>
      <c r="D36" s="40"/>
      <c r="E36" s="40"/>
      <c r="F36" s="40"/>
    </row>
    <row r="37" spans="2:6" ht="24" customHeight="1">
      <c r="B37" s="40"/>
      <c r="C37" s="40"/>
      <c r="D37" s="40"/>
      <c r="E37" s="40"/>
      <c r="F37" s="40"/>
    </row>
    <row r="38" spans="2:6" ht="24" customHeight="1">
      <c r="B38" s="40"/>
      <c r="C38" s="40"/>
      <c r="D38" s="40"/>
      <c r="E38" s="40"/>
      <c r="F38" s="40"/>
    </row>
    <row r="39" spans="2:6" ht="24" customHeight="1">
      <c r="B39" s="40"/>
      <c r="C39" s="40"/>
      <c r="D39" s="40"/>
      <c r="E39" s="40"/>
      <c r="F39" s="40"/>
    </row>
    <row r="41" spans="1:6" ht="35.25" customHeight="1">
      <c r="A41" s="74"/>
      <c r="B41" s="184"/>
      <c r="C41" s="184"/>
      <c r="D41" s="184"/>
      <c r="E41" s="184"/>
      <c r="F41" s="184"/>
    </row>
    <row r="42" spans="1:6" ht="38.25" customHeight="1">
      <c r="A42" s="74"/>
      <c r="B42" s="180"/>
      <c r="C42" s="180"/>
      <c r="D42" s="180"/>
      <c r="E42" s="180"/>
      <c r="F42" s="180"/>
    </row>
    <row r="43" spans="1:6" ht="63.75" customHeight="1">
      <c r="A43" s="74"/>
      <c r="B43" s="180"/>
      <c r="C43" s="180"/>
      <c r="D43" s="180"/>
      <c r="E43" s="180"/>
      <c r="F43" s="180"/>
    </row>
    <row r="44" spans="1:6" ht="15">
      <c r="A44" s="74"/>
      <c r="B44" s="180"/>
      <c r="C44" s="180"/>
      <c r="D44" s="180"/>
      <c r="E44" s="180"/>
      <c r="F44" s="180"/>
    </row>
  </sheetData>
  <sheetProtection/>
  <mergeCells count="28">
    <mergeCell ref="B10:D10"/>
    <mergeCell ref="A29:F29"/>
    <mergeCell ref="B30:D30"/>
    <mergeCell ref="B31:D31"/>
    <mergeCell ref="B24:D24"/>
    <mergeCell ref="B26:D26"/>
    <mergeCell ref="B25:D25"/>
    <mergeCell ref="B27:F27"/>
    <mergeCell ref="A17:F17"/>
    <mergeCell ref="B19:D19"/>
    <mergeCell ref="B20:D20"/>
    <mergeCell ref="B21:D21"/>
    <mergeCell ref="F1:F6"/>
    <mergeCell ref="A11:F11"/>
    <mergeCell ref="A14:F14"/>
    <mergeCell ref="B12:D12"/>
    <mergeCell ref="B13:D13"/>
    <mergeCell ref="B15:D15"/>
    <mergeCell ref="B16:D16"/>
    <mergeCell ref="B18:D18"/>
    <mergeCell ref="B22:D22"/>
    <mergeCell ref="A23:F23"/>
    <mergeCell ref="B28:F28"/>
    <mergeCell ref="B44:F44"/>
    <mergeCell ref="B32:D32"/>
    <mergeCell ref="B43:F43"/>
    <mergeCell ref="B42:F42"/>
    <mergeCell ref="B41:F41"/>
  </mergeCells>
  <hyperlinks>
    <hyperlink ref="B18:D18" r:id="rId1" display="Монтаж вертикальных жалюзи"/>
    <hyperlink ref="B19:D19" r:id="rId2" display="Монтаж горизонтальных жалюзи"/>
  </hyperlink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scale="7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0" sqref="B10:E10"/>
    </sheetView>
  </sheetViews>
  <sheetFormatPr defaultColWidth="9.00390625" defaultRowHeight="12.75"/>
  <cols>
    <col min="1" max="1" width="9.125" style="82" customWidth="1"/>
    <col min="2" max="2" width="23.875" style="82" customWidth="1"/>
    <col min="3" max="3" width="28.875" style="82" customWidth="1"/>
    <col min="4" max="4" width="12.875" style="82" customWidth="1"/>
    <col min="5" max="5" width="34.625" style="82" customWidth="1"/>
    <col min="6" max="13" width="9.125" style="82" customWidth="1"/>
    <col min="14" max="14" width="10.375" style="82" bestFit="1" customWidth="1"/>
    <col min="15" max="16384" width="9.125" style="82" customWidth="1"/>
  </cols>
  <sheetData>
    <row r="1" spans="4:5" ht="12.75" customHeight="1">
      <c r="D1" s="77"/>
      <c r="E1" s="173" t="s">
        <v>101</v>
      </c>
    </row>
    <row r="2" spans="4:5" ht="12.75" customHeight="1">
      <c r="D2" s="77"/>
      <c r="E2" s="173"/>
    </row>
    <row r="3" spans="4:5" ht="12.75" customHeight="1">
      <c r="D3" s="77"/>
      <c r="E3" s="173"/>
    </row>
    <row r="4" spans="4:5" ht="12.75" customHeight="1">
      <c r="D4" s="77"/>
      <c r="E4" s="173"/>
    </row>
    <row r="5" spans="4:5" ht="12.75" customHeight="1">
      <c r="D5" s="77"/>
      <c r="E5" s="173"/>
    </row>
    <row r="6" spans="2:5" ht="23.25" customHeight="1">
      <c r="B6" s="83"/>
      <c r="C6" s="73"/>
      <c r="D6" s="77"/>
      <c r="E6" s="173"/>
    </row>
    <row r="7" spans="2:5" s="73" customFormat="1" ht="15">
      <c r="B7" s="84"/>
      <c r="D7" s="77"/>
      <c r="E7" s="24"/>
    </row>
    <row r="8" spans="2:5" s="73" customFormat="1" ht="15">
      <c r="B8" s="77" t="str">
        <f>Каталоги!B8</f>
        <v> 17 августа 2015 год</v>
      </c>
      <c r="C8" s="80"/>
      <c r="D8" s="85"/>
      <c r="E8" s="77" t="s">
        <v>31</v>
      </c>
    </row>
    <row r="9" spans="2:5" s="73" customFormat="1" ht="15">
      <c r="B9" s="184" t="s">
        <v>116</v>
      </c>
      <c r="C9" s="184"/>
      <c r="D9" s="184"/>
      <c r="E9" s="184"/>
    </row>
    <row r="10" spans="2:5" s="73" customFormat="1" ht="15">
      <c r="B10" s="184" t="s">
        <v>115</v>
      </c>
      <c r="C10" s="184"/>
      <c r="D10" s="184"/>
      <c r="E10" s="184"/>
    </row>
    <row r="11" spans="2:5" s="73" customFormat="1" ht="15">
      <c r="B11" s="184" t="s">
        <v>34</v>
      </c>
      <c r="C11" s="184"/>
      <c r="D11" s="184"/>
      <c r="E11" s="184"/>
    </row>
    <row r="12" spans="1:5" s="73" customFormat="1" ht="15">
      <c r="A12" s="69"/>
      <c r="B12" s="69"/>
      <c r="C12" s="69"/>
      <c r="D12" s="85" t="s">
        <v>103</v>
      </c>
      <c r="E12" s="24">
        <v>56.5</v>
      </c>
    </row>
    <row r="13" spans="1:5" s="73" customFormat="1" ht="15" customHeight="1">
      <c r="A13" s="186" t="s">
        <v>178</v>
      </c>
      <c r="B13" s="186"/>
      <c r="C13" s="186"/>
      <c r="D13" s="186"/>
      <c r="E13" s="186"/>
    </row>
    <row r="14" spans="1:5" s="90" customFormat="1" ht="14.25">
      <c r="A14" s="62" t="s">
        <v>0</v>
      </c>
      <c r="B14" s="164" t="s">
        <v>1</v>
      </c>
      <c r="C14" s="164"/>
      <c r="D14" s="62" t="s">
        <v>117</v>
      </c>
      <c r="E14" s="58" t="s">
        <v>224</v>
      </c>
    </row>
    <row r="15" spans="1:5" s="73" customFormat="1" ht="15">
      <c r="A15" s="28">
        <v>1</v>
      </c>
      <c r="B15" s="176" t="s">
        <v>118</v>
      </c>
      <c r="C15" s="176"/>
      <c r="D15" s="28">
        <v>32.4</v>
      </c>
      <c r="E15" s="91">
        <f>D15*$E$12</f>
        <v>1830.6</v>
      </c>
    </row>
    <row r="16" spans="1:5" s="73" customFormat="1" ht="15">
      <c r="A16" s="28">
        <v>2</v>
      </c>
      <c r="B16" s="176" t="s">
        <v>119</v>
      </c>
      <c r="C16" s="176"/>
      <c r="D16" s="28">
        <v>33.6</v>
      </c>
      <c r="E16" s="91">
        <f>D16*$E$12</f>
        <v>1898.4</v>
      </c>
    </row>
    <row r="17" spans="1:5" s="73" customFormat="1" ht="15.75" customHeight="1">
      <c r="A17" s="28">
        <v>3</v>
      </c>
      <c r="B17" s="176" t="s">
        <v>99</v>
      </c>
      <c r="C17" s="176"/>
      <c r="D17" s="28">
        <v>2.76</v>
      </c>
      <c r="E17" s="91">
        <f>D17*$E$12</f>
        <v>155.94</v>
      </c>
    </row>
    <row r="18" spans="1:5" s="73" customFormat="1" ht="15">
      <c r="A18" s="65" t="s">
        <v>3</v>
      </c>
      <c r="B18" s="166" t="s">
        <v>229</v>
      </c>
      <c r="C18" s="166"/>
      <c r="D18" s="166"/>
      <c r="E18" s="166"/>
    </row>
    <row r="19" spans="1:5" s="73" customFormat="1" ht="15">
      <c r="A19" s="65" t="s">
        <v>3</v>
      </c>
      <c r="B19" s="184" t="s">
        <v>116</v>
      </c>
      <c r="C19" s="184"/>
      <c r="D19" s="184"/>
      <c r="E19" s="184"/>
    </row>
    <row r="20" spans="1:5" s="73" customFormat="1" ht="15">
      <c r="A20" s="65" t="s">
        <v>3</v>
      </c>
      <c r="B20" s="184" t="s">
        <v>115</v>
      </c>
      <c r="C20" s="184"/>
      <c r="D20" s="184"/>
      <c r="E20" s="184"/>
    </row>
    <row r="21" spans="1:5" s="73" customFormat="1" ht="15">
      <c r="A21" s="65" t="s">
        <v>3</v>
      </c>
      <c r="B21" s="184" t="s">
        <v>34</v>
      </c>
      <c r="C21" s="184"/>
      <c r="D21" s="184"/>
      <c r="E21" s="184"/>
    </row>
    <row r="22" spans="1:5" s="73" customFormat="1" ht="15.75" customHeight="1">
      <c r="A22" s="80"/>
      <c r="B22" s="165" t="s">
        <v>230</v>
      </c>
      <c r="C22" s="165"/>
      <c r="D22" s="165"/>
      <c r="E22" s="165"/>
    </row>
    <row r="23" spans="1:5" s="73" customFormat="1" ht="15.75" customHeight="1">
      <c r="A23" s="80"/>
      <c r="B23" s="87"/>
      <c r="C23" s="40"/>
      <c r="D23" s="40"/>
      <c r="E23" s="40"/>
    </row>
    <row r="24" spans="1:7" s="73" customFormat="1" ht="15" customHeight="1">
      <c r="A24" s="167" t="s">
        <v>120</v>
      </c>
      <c r="B24" s="167"/>
      <c r="C24" s="167"/>
      <c r="D24" s="167"/>
      <c r="E24" s="167"/>
      <c r="F24" s="88"/>
      <c r="G24" s="88"/>
    </row>
    <row r="25" spans="1:5" s="73" customFormat="1" ht="15">
      <c r="A25" s="81" t="s">
        <v>3</v>
      </c>
      <c r="B25" s="184" t="s">
        <v>121</v>
      </c>
      <c r="C25" s="184"/>
      <c r="D25" s="184"/>
      <c r="E25" s="184"/>
    </row>
    <row r="26" s="73" customFormat="1" ht="15"/>
    <row r="27" s="73" customFormat="1" ht="15"/>
    <row r="28" s="73" customFormat="1" ht="15"/>
    <row r="31" ht="12.75">
      <c r="D31" s="89"/>
    </row>
  </sheetData>
  <sheetProtection/>
  <mergeCells count="16">
    <mergeCell ref="B25:E25"/>
    <mergeCell ref="B22:E22"/>
    <mergeCell ref="B15:C15"/>
    <mergeCell ref="B16:C16"/>
    <mergeCell ref="B18:E18"/>
    <mergeCell ref="B19:E19"/>
    <mergeCell ref="B20:E20"/>
    <mergeCell ref="B21:E21"/>
    <mergeCell ref="A24:E24"/>
    <mergeCell ref="B17:C17"/>
    <mergeCell ref="B14:C14"/>
    <mergeCell ref="B11:E11"/>
    <mergeCell ref="E1:E6"/>
    <mergeCell ref="B10:E10"/>
    <mergeCell ref="A13:E13"/>
    <mergeCell ref="B9:E9"/>
  </mergeCells>
  <hyperlinks>
    <hyperlink ref="A24" r:id="rId1" display="ОБРАЗЦЫ МУЛЬТИФАКТУРНЫХ ЖАЛЮЗИ"/>
    <hyperlink ref="B22" r:id="rId2" display="За каждый дополнительный слой наценка 10%. Возможно изготовление по согласованию жалюзи с 6-тью и более слоями.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4"/>
  <colBreaks count="1" manualBreakCount="1">
    <brk id="7" max="6553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9.00390625" style="8" customWidth="1"/>
    <col min="2" max="2" width="38.625" style="8" customWidth="1"/>
    <col min="3" max="3" width="7.125" style="8" hidden="1" customWidth="1"/>
    <col min="4" max="4" width="14.625" style="8" customWidth="1"/>
    <col min="5" max="5" width="14.375" style="8" customWidth="1"/>
    <col min="6" max="6" width="34.75390625" style="8" customWidth="1"/>
    <col min="7" max="7" width="12.875" style="8" customWidth="1"/>
    <col min="8" max="16384" width="9.125" style="8" customWidth="1"/>
  </cols>
  <sheetData>
    <row r="1" spans="5:7" ht="12.75" customHeight="1">
      <c r="E1" s="10"/>
      <c r="F1" s="172" t="s">
        <v>101</v>
      </c>
      <c r="G1" s="10"/>
    </row>
    <row r="2" spans="5:7" ht="12.75" customHeight="1">
      <c r="E2" s="10"/>
      <c r="F2" s="172"/>
      <c r="G2" s="10"/>
    </row>
    <row r="3" spans="5:7" ht="12.75" customHeight="1">
      <c r="E3" s="10"/>
      <c r="F3" s="172"/>
      <c r="G3" s="10"/>
    </row>
    <row r="4" spans="5:7" ht="12.75" customHeight="1">
      <c r="E4" s="10"/>
      <c r="F4" s="172"/>
      <c r="G4" s="10"/>
    </row>
    <row r="5" spans="5:7" ht="12.75" customHeight="1">
      <c r="E5" s="10"/>
      <c r="F5" s="172"/>
      <c r="G5" s="10"/>
    </row>
    <row r="6" spans="2:7" ht="15.75">
      <c r="B6" s="9"/>
      <c r="C6" s="7"/>
      <c r="D6" s="2"/>
      <c r="E6" s="10"/>
      <c r="F6" s="172"/>
      <c r="G6" s="10"/>
    </row>
    <row r="7" spans="2:6" ht="15.75">
      <c r="B7" s="9"/>
      <c r="C7" s="7"/>
      <c r="D7" s="2"/>
      <c r="E7" s="10"/>
      <c r="F7" s="11"/>
    </row>
    <row r="8" spans="2:7" s="2" customFormat="1" ht="15">
      <c r="B8" s="19" t="str">
        <f>Каталоги!B8</f>
        <v> 17 августа 2015 год</v>
      </c>
      <c r="C8" s="1"/>
      <c r="D8" s="12"/>
      <c r="E8" s="13"/>
      <c r="F8" s="34" t="s">
        <v>31</v>
      </c>
      <c r="G8" s="1"/>
    </row>
    <row r="9" spans="1:7" s="17" customFormat="1" ht="14.25">
      <c r="A9" s="168" t="s">
        <v>94</v>
      </c>
      <c r="B9" s="168"/>
      <c r="C9" s="168"/>
      <c r="D9" s="168"/>
      <c r="E9" s="168"/>
      <c r="F9" s="168"/>
      <c r="G9" s="19"/>
    </row>
    <row r="10" spans="1:6" s="2" customFormat="1" ht="15">
      <c r="A10" s="169" t="s">
        <v>19</v>
      </c>
      <c r="B10" s="169"/>
      <c r="C10" s="169"/>
      <c r="D10" s="169"/>
      <c r="E10" s="169"/>
      <c r="F10" s="169"/>
    </row>
    <row r="11" spans="1:6" s="2" customFormat="1" ht="15">
      <c r="A11" s="4"/>
      <c r="B11" s="4"/>
      <c r="C11" s="4"/>
      <c r="D11" s="4"/>
      <c r="E11" s="4" t="s">
        <v>103</v>
      </c>
      <c r="F11" s="4">
        <f>Каталоги!F9</f>
        <v>56.5</v>
      </c>
    </row>
    <row r="12" spans="1:6" s="2" customFormat="1" ht="15">
      <c r="A12" s="4" t="s">
        <v>3</v>
      </c>
      <c r="B12" s="188" t="s">
        <v>32</v>
      </c>
      <c r="C12" s="188"/>
      <c r="D12" s="188"/>
      <c r="E12" s="188"/>
      <c r="F12" s="188"/>
    </row>
    <row r="13" spans="1:6" s="51" customFormat="1" ht="36" customHeight="1">
      <c r="A13" s="64" t="s">
        <v>0</v>
      </c>
      <c r="B13" s="58" t="s">
        <v>1</v>
      </c>
      <c r="C13" s="58" t="s">
        <v>20</v>
      </c>
      <c r="D13" s="58" t="s">
        <v>88</v>
      </c>
      <c r="E13" s="58" t="s">
        <v>87</v>
      </c>
      <c r="F13" s="58" t="s">
        <v>224</v>
      </c>
    </row>
    <row r="14" spans="1:6" s="2" customFormat="1" ht="20.25" customHeight="1">
      <c r="A14" s="186" t="s">
        <v>40</v>
      </c>
      <c r="B14" s="186"/>
      <c r="C14" s="186"/>
      <c r="D14" s="186"/>
      <c r="E14" s="186"/>
      <c r="F14" s="186"/>
    </row>
    <row r="15" spans="1:6" s="2" customFormat="1" ht="75" customHeight="1">
      <c r="A15" s="28">
        <v>1</v>
      </c>
      <c r="B15" s="14" t="s">
        <v>90</v>
      </c>
      <c r="C15" s="14" t="s">
        <v>21</v>
      </c>
      <c r="D15" s="52" t="s">
        <v>89</v>
      </c>
      <c r="E15" s="54">
        <v>42</v>
      </c>
      <c r="F15" s="91">
        <f aca="true" t="shared" si="0" ref="F15:F20">E15*$F$11</f>
        <v>2373</v>
      </c>
    </row>
    <row r="16" spans="1:6" s="2" customFormat="1" ht="30">
      <c r="A16" s="66">
        <v>2</v>
      </c>
      <c r="B16" s="14" t="s">
        <v>104</v>
      </c>
      <c r="C16" s="14"/>
      <c r="D16" s="52" t="s">
        <v>89</v>
      </c>
      <c r="E16" s="54">
        <v>33.6</v>
      </c>
      <c r="F16" s="91">
        <f t="shared" si="0"/>
        <v>1898.4</v>
      </c>
    </row>
    <row r="17" spans="1:6" s="2" customFormat="1" ht="30">
      <c r="A17" s="67">
        <v>3</v>
      </c>
      <c r="B17" s="14" t="s">
        <v>90</v>
      </c>
      <c r="C17" s="68"/>
      <c r="D17" s="55" t="s">
        <v>239</v>
      </c>
      <c r="E17" s="54">
        <v>29.9</v>
      </c>
      <c r="F17" s="91">
        <f t="shared" si="0"/>
        <v>1689.35</v>
      </c>
    </row>
    <row r="18" spans="1:6" s="2" customFormat="1" ht="30" customHeight="1">
      <c r="A18" s="28">
        <v>4</v>
      </c>
      <c r="B18" s="14" t="s">
        <v>104</v>
      </c>
      <c r="C18" s="68"/>
      <c r="D18" s="55" t="s">
        <v>239</v>
      </c>
      <c r="E18" s="54">
        <v>23.92</v>
      </c>
      <c r="F18" s="91">
        <f t="shared" si="0"/>
        <v>1351.48</v>
      </c>
    </row>
    <row r="19" spans="1:6" s="2" customFormat="1" ht="30">
      <c r="A19" s="28">
        <v>5</v>
      </c>
      <c r="B19" s="14" t="s">
        <v>90</v>
      </c>
      <c r="C19" s="68"/>
      <c r="D19" s="55" t="s">
        <v>241</v>
      </c>
      <c r="E19" s="54">
        <v>46</v>
      </c>
      <c r="F19" s="91">
        <f t="shared" si="0"/>
        <v>2599</v>
      </c>
    </row>
    <row r="20" spans="1:6" s="2" customFormat="1" ht="30">
      <c r="A20" s="28">
        <v>6</v>
      </c>
      <c r="B20" s="14" t="s">
        <v>104</v>
      </c>
      <c r="C20" s="68"/>
      <c r="D20" s="55" t="s">
        <v>241</v>
      </c>
      <c r="E20" s="54">
        <f>E19*0.8</f>
        <v>36.800000000000004</v>
      </c>
      <c r="F20" s="91">
        <f t="shared" si="0"/>
        <v>2079.2000000000003</v>
      </c>
    </row>
    <row r="21" spans="1:6" s="2" customFormat="1" ht="15" customHeight="1">
      <c r="A21" s="186" t="s">
        <v>102</v>
      </c>
      <c r="B21" s="186"/>
      <c r="C21" s="186"/>
      <c r="D21" s="186"/>
      <c r="E21" s="186"/>
      <c r="F21" s="186"/>
    </row>
    <row r="22" spans="1:6" s="2" customFormat="1" ht="45" customHeight="1">
      <c r="A22" s="28">
        <v>1</v>
      </c>
      <c r="B22" s="14" t="s">
        <v>105</v>
      </c>
      <c r="C22" s="14"/>
      <c r="D22" s="28"/>
      <c r="E22" s="56">
        <v>7.58</v>
      </c>
      <c r="F22" s="91">
        <f aca="true" t="shared" si="1" ref="F22:F28">E22*$F$11</f>
        <v>428.27</v>
      </c>
    </row>
    <row r="23" spans="1:6" s="2" customFormat="1" ht="15.75" customHeight="1">
      <c r="A23" s="28">
        <v>2</v>
      </c>
      <c r="B23" s="14" t="s">
        <v>106</v>
      </c>
      <c r="C23" s="14"/>
      <c r="D23" s="28" t="s">
        <v>89</v>
      </c>
      <c r="E23" s="56">
        <v>35.22</v>
      </c>
      <c r="F23" s="91">
        <f t="shared" si="1"/>
        <v>1989.9299999999998</v>
      </c>
    </row>
    <row r="24" spans="1:6" s="2" customFormat="1" ht="30">
      <c r="A24" s="28">
        <v>3</v>
      </c>
      <c r="B24" s="14" t="s">
        <v>240</v>
      </c>
      <c r="C24" s="68"/>
      <c r="D24" s="28" t="s">
        <v>89</v>
      </c>
      <c r="E24" s="54">
        <v>3.7439999999999998</v>
      </c>
      <c r="F24" s="91">
        <f t="shared" si="1"/>
        <v>211.536</v>
      </c>
    </row>
    <row r="25" spans="1:6" s="2" customFormat="1" ht="15">
      <c r="A25" s="28">
        <v>4</v>
      </c>
      <c r="B25" s="14" t="s">
        <v>106</v>
      </c>
      <c r="C25" s="68"/>
      <c r="D25" s="55" t="s">
        <v>239</v>
      </c>
      <c r="E25" s="54">
        <v>13</v>
      </c>
      <c r="F25" s="91">
        <f t="shared" si="1"/>
        <v>734.5</v>
      </c>
    </row>
    <row r="26" spans="1:6" s="2" customFormat="1" ht="30">
      <c r="A26" s="28">
        <v>5</v>
      </c>
      <c r="B26" s="14" t="s">
        <v>240</v>
      </c>
      <c r="C26" s="68"/>
      <c r="D26" s="55" t="s">
        <v>239</v>
      </c>
      <c r="E26" s="54">
        <v>1.16</v>
      </c>
      <c r="F26" s="91">
        <f t="shared" si="1"/>
        <v>65.53999999999999</v>
      </c>
    </row>
    <row r="27" spans="1:6" s="2" customFormat="1" ht="30">
      <c r="A27" s="28">
        <v>6</v>
      </c>
      <c r="B27" s="14" t="s">
        <v>106</v>
      </c>
      <c r="C27" s="14"/>
      <c r="D27" s="55" t="s">
        <v>241</v>
      </c>
      <c r="E27" s="56">
        <v>36</v>
      </c>
      <c r="F27" s="91">
        <f t="shared" si="1"/>
        <v>2034</v>
      </c>
    </row>
    <row r="28" spans="1:6" s="2" customFormat="1" ht="30">
      <c r="A28" s="28">
        <v>7</v>
      </c>
      <c r="B28" s="14" t="s">
        <v>240</v>
      </c>
      <c r="C28" s="68"/>
      <c r="D28" s="55" t="s">
        <v>241</v>
      </c>
      <c r="E28" s="54">
        <v>3.2</v>
      </c>
      <c r="F28" s="91">
        <f t="shared" si="1"/>
        <v>180.8</v>
      </c>
    </row>
    <row r="29" spans="1:6" s="2" customFormat="1" ht="20.25" customHeight="1">
      <c r="A29" s="186" t="s">
        <v>234</v>
      </c>
      <c r="B29" s="186"/>
      <c r="C29" s="186"/>
      <c r="D29" s="186"/>
      <c r="E29" s="186"/>
      <c r="F29" s="186"/>
    </row>
    <row r="30" spans="1:6" s="2" customFormat="1" ht="30">
      <c r="A30" s="28">
        <v>1</v>
      </c>
      <c r="B30" s="14" t="s">
        <v>90</v>
      </c>
      <c r="C30" s="68"/>
      <c r="D30" s="55" t="s">
        <v>241</v>
      </c>
      <c r="E30" s="54">
        <v>52.46</v>
      </c>
      <c r="F30" s="91">
        <f>E30*$F$11</f>
        <v>2963.9900000000002</v>
      </c>
    </row>
    <row r="31" spans="1:6" s="2" customFormat="1" ht="30">
      <c r="A31" s="28">
        <v>2</v>
      </c>
      <c r="B31" s="14" t="s">
        <v>238</v>
      </c>
      <c r="C31" s="68"/>
      <c r="D31" s="55" t="s">
        <v>241</v>
      </c>
      <c r="E31" s="54">
        <f>E30*0.8</f>
        <v>41.968</v>
      </c>
      <c r="F31" s="91">
        <f>E31*$F$11</f>
        <v>2371.192</v>
      </c>
    </row>
    <row r="32" spans="1:6" s="2" customFormat="1" ht="15" customHeight="1">
      <c r="A32" s="186" t="s">
        <v>235</v>
      </c>
      <c r="B32" s="186"/>
      <c r="C32" s="186"/>
      <c r="D32" s="186"/>
      <c r="E32" s="186"/>
      <c r="F32" s="186"/>
    </row>
    <row r="33" spans="1:6" s="2" customFormat="1" ht="45">
      <c r="A33" s="28">
        <v>1</v>
      </c>
      <c r="B33" s="14" t="s">
        <v>236</v>
      </c>
      <c r="C33" s="14"/>
      <c r="D33" s="28"/>
      <c r="E33" s="56">
        <f>'Вертикальные жалюзи'!E50*0.8</f>
        <v>13.591999999999999</v>
      </c>
      <c r="F33" s="91">
        <f>E33*$F$11</f>
        <v>767.948</v>
      </c>
    </row>
    <row r="34" spans="1:6" s="2" customFormat="1" ht="30">
      <c r="A34" s="28">
        <v>4</v>
      </c>
      <c r="B34" s="14" t="s">
        <v>106</v>
      </c>
      <c r="C34" s="14"/>
      <c r="D34" s="55" t="s">
        <v>241</v>
      </c>
      <c r="E34" s="56">
        <v>36</v>
      </c>
      <c r="F34" s="91">
        <f>E34*$F$11</f>
        <v>2034</v>
      </c>
    </row>
    <row r="35" spans="1:6" s="2" customFormat="1" ht="30">
      <c r="A35" s="28">
        <v>5</v>
      </c>
      <c r="B35" s="14" t="s">
        <v>237</v>
      </c>
      <c r="C35" s="68"/>
      <c r="D35" s="55" t="s">
        <v>241</v>
      </c>
      <c r="E35" s="54">
        <v>5.5</v>
      </c>
      <c r="F35" s="91">
        <f>E35*$F$11</f>
        <v>310.75</v>
      </c>
    </row>
    <row r="36" spans="1:6" s="2" customFormat="1" ht="33.75" customHeight="1">
      <c r="A36" s="69" t="s">
        <v>113</v>
      </c>
      <c r="B36" s="171" t="s">
        <v>114</v>
      </c>
      <c r="C36" s="171"/>
      <c r="D36" s="171"/>
      <c r="E36" s="171"/>
      <c r="F36" s="171"/>
    </row>
    <row r="37" spans="1:6" s="2" customFormat="1" ht="15">
      <c r="A37" s="69"/>
      <c r="B37" s="53"/>
      <c r="C37" s="53"/>
      <c r="D37" s="53"/>
      <c r="E37" s="53"/>
      <c r="F37" s="53"/>
    </row>
    <row r="38" spans="1:6" s="2" customFormat="1" ht="33.75" customHeight="1">
      <c r="A38" s="186" t="s">
        <v>242</v>
      </c>
      <c r="B38" s="186"/>
      <c r="C38" s="186"/>
      <c r="D38" s="186"/>
      <c r="E38" s="186"/>
      <c r="F38" s="186"/>
    </row>
    <row r="39" spans="1:6" s="2" customFormat="1" ht="33.75" customHeight="1">
      <c r="A39" s="28">
        <v>1</v>
      </c>
      <c r="B39" s="14" t="s">
        <v>243</v>
      </c>
      <c r="C39" s="14"/>
      <c r="D39" s="55" t="s">
        <v>241</v>
      </c>
      <c r="E39" s="56">
        <v>58</v>
      </c>
      <c r="F39" s="91">
        <f>E39*$F$11</f>
        <v>3277</v>
      </c>
    </row>
    <row r="40" spans="1:6" s="2" customFormat="1" ht="33.75" customHeight="1">
      <c r="A40" s="71">
        <v>2</v>
      </c>
      <c r="B40" s="14" t="s">
        <v>244</v>
      </c>
      <c r="C40" s="14"/>
      <c r="D40" s="55" t="s">
        <v>241</v>
      </c>
      <c r="E40" s="56">
        <v>69.9</v>
      </c>
      <c r="F40" s="91">
        <f>E40*$F$11</f>
        <v>3949.3500000000004</v>
      </c>
    </row>
    <row r="41" spans="1:6" s="1" customFormat="1" ht="15">
      <c r="A41" s="69" t="s">
        <v>3</v>
      </c>
      <c r="B41" s="170" t="s">
        <v>245</v>
      </c>
      <c r="C41" s="170"/>
      <c r="D41" s="170"/>
      <c r="E41" s="170"/>
      <c r="F41" s="170"/>
    </row>
    <row r="42" spans="1:6" s="2" customFormat="1" ht="15">
      <c r="A42" s="69"/>
      <c r="B42" s="53"/>
      <c r="C42" s="53"/>
      <c r="D42" s="53"/>
      <c r="E42" s="53"/>
      <c r="F42" s="53"/>
    </row>
    <row r="43" spans="1:6" s="2" customFormat="1" ht="33.75" customHeight="1">
      <c r="A43" s="186" t="s">
        <v>246</v>
      </c>
      <c r="B43" s="186"/>
      <c r="C43" s="186"/>
      <c r="D43" s="186"/>
      <c r="E43" s="186"/>
      <c r="F43" s="186"/>
    </row>
    <row r="44" spans="1:6" s="2" customFormat="1" ht="33.75" customHeight="1">
      <c r="A44" s="28">
        <v>1</v>
      </c>
      <c r="B44" s="14" t="s">
        <v>247</v>
      </c>
      <c r="C44" s="14"/>
      <c r="D44" s="55" t="s">
        <v>241</v>
      </c>
      <c r="E44" s="56">
        <v>49.5</v>
      </c>
      <c r="F44" s="91">
        <f>E44*$F$11</f>
        <v>2796.75</v>
      </c>
    </row>
    <row r="45" spans="1:6" s="1" customFormat="1" ht="15">
      <c r="A45" s="69" t="s">
        <v>3</v>
      </c>
      <c r="B45" s="170" t="s">
        <v>245</v>
      </c>
      <c r="C45" s="170"/>
      <c r="D45" s="170"/>
      <c r="E45" s="170"/>
      <c r="F45" s="170"/>
    </row>
    <row r="46" spans="1:6" s="2" customFormat="1" ht="15">
      <c r="A46" s="69"/>
      <c r="B46" s="53"/>
      <c r="C46" s="53"/>
      <c r="D46" s="53"/>
      <c r="E46" s="53"/>
      <c r="F46" s="53"/>
    </row>
    <row r="47" spans="1:6" s="2" customFormat="1" ht="33.75" customHeight="1">
      <c r="A47" s="186" t="s">
        <v>248</v>
      </c>
      <c r="B47" s="186"/>
      <c r="C47" s="186"/>
      <c r="D47" s="186"/>
      <c r="E47" s="186"/>
      <c r="F47" s="186"/>
    </row>
    <row r="48" spans="1:6" s="2" customFormat="1" ht="33.75" customHeight="1">
      <c r="A48" s="28">
        <v>1</v>
      </c>
      <c r="B48" s="14" t="s">
        <v>247</v>
      </c>
      <c r="C48" s="14"/>
      <c r="D48" s="55" t="s">
        <v>241</v>
      </c>
      <c r="E48" s="56">
        <v>72</v>
      </c>
      <c r="F48" s="91">
        <f>E48*$F$11</f>
        <v>4068</v>
      </c>
    </row>
    <row r="49" spans="1:6" s="1" customFormat="1" ht="15">
      <c r="A49" s="69" t="s">
        <v>3</v>
      </c>
      <c r="B49" s="170" t="s">
        <v>245</v>
      </c>
      <c r="C49" s="170"/>
      <c r="D49" s="170"/>
      <c r="E49" s="170"/>
      <c r="F49" s="170"/>
    </row>
    <row r="50" spans="1:6" s="2" customFormat="1" ht="15">
      <c r="A50" s="69"/>
      <c r="B50" s="53"/>
      <c r="C50" s="53"/>
      <c r="D50" s="53"/>
      <c r="E50" s="53"/>
      <c r="F50" s="53"/>
    </row>
    <row r="51" spans="1:6" s="2" customFormat="1" ht="15">
      <c r="A51" s="186" t="s">
        <v>175</v>
      </c>
      <c r="B51" s="186"/>
      <c r="C51" s="186"/>
      <c r="D51" s="186"/>
      <c r="E51" s="186"/>
      <c r="F51" s="186"/>
    </row>
    <row r="52" spans="1:6" s="60" customFormat="1" ht="57">
      <c r="A52" s="62" t="s">
        <v>0</v>
      </c>
      <c r="B52" s="57" t="s">
        <v>1</v>
      </c>
      <c r="C52" s="57" t="s">
        <v>22</v>
      </c>
      <c r="D52" s="58" t="s">
        <v>88</v>
      </c>
      <c r="E52" s="59" t="s">
        <v>87</v>
      </c>
      <c r="F52" s="58" t="s">
        <v>224</v>
      </c>
    </row>
    <row r="53" spans="1:6" s="2" customFormat="1" ht="15">
      <c r="A53" s="71">
        <v>1</v>
      </c>
      <c r="B53" s="14" t="s">
        <v>107</v>
      </c>
      <c r="C53" s="14"/>
      <c r="D53" s="28" t="s">
        <v>89</v>
      </c>
      <c r="E53" s="56">
        <v>40.32</v>
      </c>
      <c r="F53" s="91">
        <f>E53*$F$11</f>
        <v>2278.08</v>
      </c>
    </row>
    <row r="54" spans="1:6" s="2" customFormat="1" ht="30">
      <c r="A54" s="71">
        <v>2</v>
      </c>
      <c r="B54" s="14" t="s">
        <v>107</v>
      </c>
      <c r="C54" s="14"/>
      <c r="D54" s="55" t="s">
        <v>241</v>
      </c>
      <c r="E54" s="56">
        <v>30</v>
      </c>
      <c r="F54" s="91">
        <f>E54*$F$11</f>
        <v>1695</v>
      </c>
    </row>
    <row r="55" spans="1:6" s="2" customFormat="1" ht="15">
      <c r="A55" s="178" t="s">
        <v>176</v>
      </c>
      <c r="B55" s="178"/>
      <c r="C55" s="178"/>
      <c r="D55" s="178"/>
      <c r="E55" s="178"/>
      <c r="F55" s="178"/>
    </row>
    <row r="56" spans="1:6" s="60" customFormat="1" ht="14.25">
      <c r="A56" s="62" t="s">
        <v>0</v>
      </c>
      <c r="B56" s="61" t="s">
        <v>91</v>
      </c>
      <c r="C56" s="61"/>
      <c r="D56" s="62" t="s">
        <v>38</v>
      </c>
      <c r="E56" s="63" t="s">
        <v>87</v>
      </c>
      <c r="F56" s="62" t="s">
        <v>233</v>
      </c>
    </row>
    <row r="57" spans="1:6" s="2" customFormat="1" ht="15">
      <c r="A57" s="71">
        <v>1</v>
      </c>
      <c r="B57" s="14" t="s">
        <v>122</v>
      </c>
      <c r="C57" s="14"/>
      <c r="D57" s="28" t="s">
        <v>92</v>
      </c>
      <c r="E57" s="56">
        <v>31.64</v>
      </c>
      <c r="F57" s="91">
        <f>E57*$F$11</f>
        <v>1787.66</v>
      </c>
    </row>
    <row r="58" spans="1:6" s="2" customFormat="1" ht="15">
      <c r="A58" s="71">
        <v>2</v>
      </c>
      <c r="B58" s="14" t="s">
        <v>123</v>
      </c>
      <c r="C58" s="14"/>
      <c r="D58" s="28" t="s">
        <v>92</v>
      </c>
      <c r="E58" s="56">
        <v>37.9</v>
      </c>
      <c r="F58" s="91">
        <f>E58*$F$11</f>
        <v>2141.35</v>
      </c>
    </row>
    <row r="59" spans="1:6" s="2" customFormat="1" ht="15">
      <c r="A59" s="71">
        <v>3</v>
      </c>
      <c r="B59" s="14" t="s">
        <v>124</v>
      </c>
      <c r="C59" s="14"/>
      <c r="D59" s="28" t="s">
        <v>92</v>
      </c>
      <c r="E59" s="56">
        <v>21.23</v>
      </c>
      <c r="F59" s="91">
        <f>E59*$F$11</f>
        <v>1199.4950000000001</v>
      </c>
    </row>
    <row r="60" spans="1:6" s="2" customFormat="1" ht="15">
      <c r="A60" s="71">
        <v>4</v>
      </c>
      <c r="B60" s="14" t="s">
        <v>125</v>
      </c>
      <c r="C60" s="14"/>
      <c r="D60" s="28" t="s">
        <v>92</v>
      </c>
      <c r="E60" s="56">
        <v>23.56</v>
      </c>
      <c r="F60" s="91">
        <f>E60*$F$11</f>
        <v>1331.1399999999999</v>
      </c>
    </row>
    <row r="61" spans="1:6" s="1" customFormat="1" ht="15">
      <c r="A61" s="69" t="s">
        <v>3</v>
      </c>
      <c r="B61" s="170" t="s">
        <v>93</v>
      </c>
      <c r="C61" s="170"/>
      <c r="D61" s="170"/>
      <c r="E61" s="170"/>
      <c r="F61" s="170"/>
    </row>
    <row r="62" spans="1:8" s="2" customFormat="1" ht="15">
      <c r="A62" s="73"/>
      <c r="B62" s="155" t="s">
        <v>42</v>
      </c>
      <c r="C62" s="155"/>
      <c r="D62" s="155"/>
      <c r="E62" s="155"/>
      <c r="F62" s="155"/>
      <c r="G62" s="6"/>
      <c r="H62" s="6"/>
    </row>
    <row r="63" spans="1:6" s="2" customFormat="1" ht="15">
      <c r="A63" s="73"/>
      <c r="B63" s="184" t="s">
        <v>111</v>
      </c>
      <c r="C63" s="184"/>
      <c r="D63" s="184"/>
      <c r="E63" s="184"/>
      <c r="F63" s="184"/>
    </row>
    <row r="64" spans="1:6" s="2" customFormat="1" ht="15">
      <c r="A64" s="73"/>
      <c r="B64" s="184" t="s">
        <v>110</v>
      </c>
      <c r="C64" s="184"/>
      <c r="D64" s="184"/>
      <c r="E64" s="184"/>
      <c r="F64" s="184"/>
    </row>
    <row r="65" spans="1:6" s="2" customFormat="1" ht="15">
      <c r="A65" s="73"/>
      <c r="B65" s="184" t="s">
        <v>41</v>
      </c>
      <c r="C65" s="184"/>
      <c r="D65" s="184"/>
      <c r="E65" s="184"/>
      <c r="F65" s="184"/>
    </row>
    <row r="66" spans="1:6" s="2" customFormat="1" ht="15">
      <c r="A66" s="73"/>
      <c r="B66" s="73"/>
      <c r="C66" s="73"/>
      <c r="D66" s="73"/>
      <c r="E66" s="73"/>
      <c r="F66" s="73"/>
    </row>
    <row r="67" spans="1:6" s="2" customFormat="1" ht="15">
      <c r="A67" s="76"/>
      <c r="B67" s="180" t="s">
        <v>112</v>
      </c>
      <c r="C67" s="180"/>
      <c r="D67" s="180"/>
      <c r="E67" s="180"/>
      <c r="F67" s="180"/>
    </row>
    <row r="68" spans="1:6" s="2" customFormat="1" ht="53.25" customHeight="1">
      <c r="A68" s="73"/>
      <c r="B68" s="184" t="s">
        <v>177</v>
      </c>
      <c r="C68" s="184"/>
      <c r="D68" s="184"/>
      <c r="E68" s="184"/>
      <c r="F68" s="184"/>
    </row>
    <row r="69" spans="1:6" s="2" customFormat="1" ht="15">
      <c r="A69" s="73"/>
      <c r="B69" s="73"/>
      <c r="C69" s="77"/>
      <c r="D69" s="77"/>
      <c r="E69" s="73"/>
      <c r="F69" s="73"/>
    </row>
    <row r="70" spans="1:6" s="51" customFormat="1" ht="15" customHeight="1">
      <c r="A70" s="178" t="s">
        <v>108</v>
      </c>
      <c r="B70" s="178"/>
      <c r="C70" s="178"/>
      <c r="D70" s="178"/>
      <c r="E70" s="178"/>
      <c r="F70" s="178"/>
    </row>
    <row r="71" spans="1:6" s="51" customFormat="1" ht="15">
      <c r="A71" s="79">
        <v>1</v>
      </c>
      <c r="B71" s="78" t="s">
        <v>109</v>
      </c>
      <c r="C71" s="79"/>
      <c r="D71" s="79" t="s">
        <v>39</v>
      </c>
      <c r="E71" s="79">
        <v>18</v>
      </c>
      <c r="F71" s="18">
        <f>E71*$F$11</f>
        <v>1017</v>
      </c>
    </row>
    <row r="72" spans="1:6" s="2" customFormat="1" ht="15">
      <c r="A72" s="73"/>
      <c r="B72" s="73"/>
      <c r="C72" s="73"/>
      <c r="D72" s="73"/>
      <c r="E72" s="73"/>
      <c r="F72" s="73"/>
    </row>
    <row r="73" spans="1:6" s="1" customFormat="1" ht="30" customHeight="1">
      <c r="A73" s="69"/>
      <c r="B73" s="189" t="s">
        <v>30</v>
      </c>
      <c r="C73" s="189"/>
      <c r="D73" s="189"/>
      <c r="E73" s="189"/>
      <c r="F73" s="189"/>
    </row>
    <row r="74" spans="1:6" s="1" customFormat="1" ht="15">
      <c r="A74" s="65" t="s">
        <v>3</v>
      </c>
      <c r="B74" s="184" t="s">
        <v>23</v>
      </c>
      <c r="C74" s="184"/>
      <c r="D74" s="184"/>
      <c r="E74" s="184"/>
      <c r="F74" s="184"/>
    </row>
    <row r="75" spans="1:6" s="2" customFormat="1" ht="15">
      <c r="A75" s="65" t="s">
        <v>3</v>
      </c>
      <c r="B75" s="184" t="s">
        <v>24</v>
      </c>
      <c r="C75" s="184"/>
      <c r="D75" s="184"/>
      <c r="E75" s="184"/>
      <c r="F75" s="184"/>
    </row>
    <row r="76" spans="1:6" s="2" customFormat="1" ht="15">
      <c r="A76" s="65" t="s">
        <v>3</v>
      </c>
      <c r="B76" s="184" t="s">
        <v>25</v>
      </c>
      <c r="C76" s="184"/>
      <c r="D76" s="184"/>
      <c r="E76" s="184"/>
      <c r="F76" s="184"/>
    </row>
    <row r="77" spans="1:6" s="2" customFormat="1" ht="15">
      <c r="A77" s="65" t="s">
        <v>3</v>
      </c>
      <c r="B77" s="184" t="s">
        <v>26</v>
      </c>
      <c r="C77" s="184"/>
      <c r="D77" s="184"/>
      <c r="E77" s="184"/>
      <c r="F77" s="184"/>
    </row>
    <row r="78" spans="1:6" s="2" customFormat="1" ht="15">
      <c r="A78" s="65" t="s">
        <v>3</v>
      </c>
      <c r="B78" s="184" t="s">
        <v>27</v>
      </c>
      <c r="C78" s="184"/>
      <c r="D78" s="184"/>
      <c r="E78" s="184"/>
      <c r="F78" s="184"/>
    </row>
    <row r="79" spans="1:6" s="2" customFormat="1" ht="15">
      <c r="A79" s="73"/>
      <c r="B79" s="75"/>
      <c r="C79" s="75"/>
      <c r="D79" s="75"/>
      <c r="E79" s="75"/>
      <c r="F79" s="75"/>
    </row>
    <row r="80" spans="1:6" s="2" customFormat="1" ht="15">
      <c r="A80" s="74" t="s">
        <v>3</v>
      </c>
      <c r="B80" s="184" t="s">
        <v>28</v>
      </c>
      <c r="C80" s="184"/>
      <c r="D80" s="184"/>
      <c r="E80" s="184"/>
      <c r="F80" s="184"/>
    </row>
    <row r="81" spans="1:6" s="2" customFormat="1" ht="15">
      <c r="A81" s="74" t="s">
        <v>3</v>
      </c>
      <c r="B81" s="184" t="s">
        <v>29</v>
      </c>
      <c r="C81" s="184"/>
      <c r="D81" s="184"/>
      <c r="E81" s="184"/>
      <c r="F81" s="184"/>
    </row>
    <row r="82" spans="1:6" s="2" customFormat="1" ht="15">
      <c r="A82" s="73"/>
      <c r="B82" s="73"/>
      <c r="C82" s="73"/>
      <c r="D82" s="73"/>
      <c r="E82" s="73"/>
      <c r="F82" s="73"/>
    </row>
    <row r="83" s="2" customFormat="1" ht="15">
      <c r="A83" s="3"/>
    </row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</sheetData>
  <sheetProtection/>
  <mergeCells count="33">
    <mergeCell ref="B80:F80"/>
    <mergeCell ref="B73:F73"/>
    <mergeCell ref="B74:F74"/>
    <mergeCell ref="B75:F75"/>
    <mergeCell ref="B76:F76"/>
    <mergeCell ref="B65:F65"/>
    <mergeCell ref="B67:F67"/>
    <mergeCell ref="B77:F77"/>
    <mergeCell ref="B78:F78"/>
    <mergeCell ref="A70:F70"/>
    <mergeCell ref="B68:F68"/>
    <mergeCell ref="B81:F81"/>
    <mergeCell ref="F1:F6"/>
    <mergeCell ref="A14:F14"/>
    <mergeCell ref="A21:F21"/>
    <mergeCell ref="A51:F51"/>
    <mergeCell ref="A55:F55"/>
    <mergeCell ref="B63:F63"/>
    <mergeCell ref="B62:F62"/>
    <mergeCell ref="B64:F64"/>
    <mergeCell ref="B12:F12"/>
    <mergeCell ref="B61:F61"/>
    <mergeCell ref="B41:F41"/>
    <mergeCell ref="A43:F43"/>
    <mergeCell ref="B45:F45"/>
    <mergeCell ref="A9:F9"/>
    <mergeCell ref="A10:F10"/>
    <mergeCell ref="B49:F49"/>
    <mergeCell ref="A47:F47"/>
    <mergeCell ref="A29:F29"/>
    <mergeCell ref="A32:F32"/>
    <mergeCell ref="B36:F36"/>
    <mergeCell ref="A38:F38"/>
  </mergeCells>
  <hyperlinks>
    <hyperlink ref="D17" r:id="rId1" display="УФ"/>
    <hyperlink ref="B71" r:id="rId2" display="Фотобанк Shutterstock"/>
    <hyperlink ref="D27" r:id="rId3" display="Насыщенная УФ"/>
    <hyperlink ref="D18" r:id="rId4" display="УФ"/>
    <hyperlink ref="D25" r:id="rId5" display="УФ"/>
    <hyperlink ref="D26" r:id="rId6" display="УФ"/>
    <hyperlink ref="D28" r:id="rId7" display="Насыщенная УФ"/>
    <hyperlink ref="D30" r:id="rId8" display="Насыщенная УФ"/>
    <hyperlink ref="D31" r:id="rId9" display="Насыщенная УФ"/>
    <hyperlink ref="D34" r:id="rId10" display="Насыщенная УФ"/>
    <hyperlink ref="D35" r:id="rId11" display="Насыщенная УФ"/>
    <hyperlink ref="D19" r:id="rId12" display="Насыщенная УФ"/>
    <hyperlink ref="D20" r:id="rId13" display="Насыщенная УФ"/>
    <hyperlink ref="D39" r:id="rId14" display="Насыщенная УФ"/>
    <hyperlink ref="D40" r:id="rId15" display="Насыщенная УФ"/>
    <hyperlink ref="D44" r:id="rId16" display="Насыщенная УФ"/>
    <hyperlink ref="D48" r:id="rId17" display="Насыщенная УФ"/>
    <hyperlink ref="D54" r:id="rId18" display="Насыщенная УФ"/>
  </hyperlinks>
  <printOptions/>
  <pageMargins left="0.3937007874015748" right="0.3937007874015748" top="0.3937007874015748" bottom="0.3937007874015748" header="0.3937007874015748" footer="0.3937007874015748"/>
  <pageSetup fitToHeight="5" fitToWidth="1" horizontalDpi="600" verticalDpi="600" orientation="portrait" paperSize="9" scale="76" r:id="rId20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C20" sqref="C20:D20"/>
    </sheetView>
  </sheetViews>
  <sheetFormatPr defaultColWidth="9.00390625" defaultRowHeight="12.75"/>
  <cols>
    <col min="1" max="1" width="6.00390625" style="2" customWidth="1"/>
    <col min="2" max="2" width="48.875" style="2" customWidth="1"/>
    <col min="3" max="3" width="13.625" style="2" customWidth="1"/>
    <col min="4" max="4" width="29.00390625" style="2" customWidth="1"/>
    <col min="5" max="5" width="11.875" style="2" customWidth="1"/>
    <col min="6" max="6" width="33.875" style="2" customWidth="1"/>
    <col min="7" max="16384" width="9.125" style="2" customWidth="1"/>
  </cols>
  <sheetData>
    <row r="1" spans="5:6" s="8" customFormat="1" ht="12.75" customHeight="1">
      <c r="E1" s="10"/>
      <c r="F1" s="172" t="s">
        <v>101</v>
      </c>
    </row>
    <row r="2" spans="5:6" s="8" customFormat="1" ht="12.75" customHeight="1">
      <c r="E2" s="10"/>
      <c r="F2" s="172"/>
    </row>
    <row r="3" spans="5:6" s="8" customFormat="1" ht="12.75" customHeight="1">
      <c r="E3" s="10"/>
      <c r="F3" s="172"/>
    </row>
    <row r="4" spans="5:6" s="8" customFormat="1" ht="12.75" customHeight="1">
      <c r="E4" s="10"/>
      <c r="F4" s="172"/>
    </row>
    <row r="5" spans="5:6" s="8" customFormat="1" ht="12.75" customHeight="1">
      <c r="E5" s="10"/>
      <c r="F5" s="172"/>
    </row>
    <row r="6" spans="2:6" s="8" customFormat="1" ht="15.75">
      <c r="B6" s="9"/>
      <c r="C6" s="7"/>
      <c r="D6" s="2"/>
      <c r="E6" s="10"/>
      <c r="F6" s="172"/>
    </row>
    <row r="7" spans="2:6" s="8" customFormat="1" ht="15.75">
      <c r="B7" s="9"/>
      <c r="C7" s="7"/>
      <c r="D7" s="2"/>
      <c r="E7" s="10"/>
      <c r="F7" s="11"/>
    </row>
    <row r="8" spans="2:6" ht="15">
      <c r="B8" s="19" t="str">
        <f>Каталоги!B8</f>
        <v> 17 августа 2015 год</v>
      </c>
      <c r="C8" s="1"/>
      <c r="D8" s="12"/>
      <c r="E8" s="13"/>
      <c r="F8" s="34" t="s">
        <v>31</v>
      </c>
    </row>
    <row r="9" spans="1:6" s="17" customFormat="1" ht="14.25">
      <c r="A9" s="168" t="s">
        <v>94</v>
      </c>
      <c r="B9" s="168"/>
      <c r="C9" s="168"/>
      <c r="D9" s="168"/>
      <c r="E9" s="168"/>
      <c r="F9" s="168"/>
    </row>
    <row r="10" spans="1:6" ht="15">
      <c r="A10" s="169" t="s">
        <v>148</v>
      </c>
      <c r="B10" s="169"/>
      <c r="C10" s="169"/>
      <c r="D10" s="169"/>
      <c r="E10" s="169"/>
      <c r="F10" s="169"/>
    </row>
    <row r="11" spans="1:6" ht="15">
      <c r="A11" s="4"/>
      <c r="B11" s="4"/>
      <c r="C11" s="4"/>
      <c r="D11" s="4"/>
      <c r="E11" s="20" t="s">
        <v>103</v>
      </c>
      <c r="F11" s="21">
        <f>Каталоги!F9</f>
        <v>56.5</v>
      </c>
    </row>
    <row r="12" spans="1:6" ht="15" customHeight="1">
      <c r="A12" s="190" t="s">
        <v>86</v>
      </c>
      <c r="B12" s="190"/>
      <c r="C12" s="190"/>
      <c r="D12" s="190"/>
      <c r="E12" s="190"/>
      <c r="F12" s="190"/>
    </row>
    <row r="13" spans="1:6" s="17" customFormat="1" ht="15" customHeight="1">
      <c r="A13" s="4" t="s">
        <v>3</v>
      </c>
      <c r="B13" s="173" t="s">
        <v>16</v>
      </c>
      <c r="C13" s="173"/>
      <c r="D13" s="173"/>
      <c r="E13" s="25"/>
      <c r="F13" s="4"/>
    </row>
    <row r="14" spans="1:6" s="17" customFormat="1" ht="14.25">
      <c r="A14" s="4" t="s">
        <v>3</v>
      </c>
      <c r="B14" s="26" t="s">
        <v>149</v>
      </c>
      <c r="C14" s="26"/>
      <c r="D14" s="26"/>
      <c r="E14" s="26"/>
      <c r="F14" s="26"/>
    </row>
    <row r="15" spans="1:2" ht="15">
      <c r="A15" s="4" t="s">
        <v>3</v>
      </c>
      <c r="B15" s="27" t="s">
        <v>17</v>
      </c>
    </row>
    <row r="16" spans="1:2" ht="15">
      <c r="A16" s="4" t="s">
        <v>3</v>
      </c>
      <c r="B16" s="27" t="s">
        <v>155</v>
      </c>
    </row>
    <row r="17" spans="1:2" ht="15">
      <c r="A17" s="4"/>
      <c r="B17" s="27"/>
    </row>
    <row r="18" spans="1:6" s="23" customFormat="1" ht="15">
      <c r="A18" s="39" t="s">
        <v>0</v>
      </c>
      <c r="B18" s="39" t="s">
        <v>1</v>
      </c>
      <c r="C18" s="191" t="s">
        <v>2</v>
      </c>
      <c r="D18" s="191"/>
      <c r="E18" s="39" t="s">
        <v>87</v>
      </c>
      <c r="F18" s="39" t="s">
        <v>223</v>
      </c>
    </row>
    <row r="19" spans="1:6" s="23" customFormat="1" ht="15">
      <c r="A19" s="16">
        <v>1</v>
      </c>
      <c r="B19" s="153" t="s">
        <v>150</v>
      </c>
      <c r="C19" s="194">
        <v>100005</v>
      </c>
      <c r="D19" s="194"/>
      <c r="E19" s="156">
        <v>13.35</v>
      </c>
      <c r="F19" s="29">
        <f>E19*$F$11</f>
        <v>754.275</v>
      </c>
    </row>
    <row r="20" spans="1:8" s="26" customFormat="1" ht="96.75" customHeight="1">
      <c r="A20" s="30">
        <v>2</v>
      </c>
      <c r="B20" s="154" t="s">
        <v>151</v>
      </c>
      <c r="C20" s="186" t="s">
        <v>439</v>
      </c>
      <c r="D20" s="186"/>
      <c r="E20" s="157">
        <v>14.27</v>
      </c>
      <c r="F20" s="32">
        <f>E20*$F$11</f>
        <v>806.255</v>
      </c>
      <c r="H20" s="23"/>
    </row>
    <row r="21" spans="1:6" s="23" customFormat="1" ht="77.25" customHeight="1">
      <c r="A21" s="16">
        <v>3</v>
      </c>
      <c r="B21" s="148" t="s">
        <v>153</v>
      </c>
      <c r="C21" s="194" t="s">
        <v>439</v>
      </c>
      <c r="D21" s="194"/>
      <c r="E21" s="156">
        <v>15.64</v>
      </c>
      <c r="F21" s="29">
        <f>E21*$F$11</f>
        <v>883.6600000000001</v>
      </c>
    </row>
    <row r="22" spans="1:6" s="23" customFormat="1" ht="195" customHeight="1">
      <c r="A22" s="16">
        <v>4</v>
      </c>
      <c r="B22" s="148" t="s">
        <v>154</v>
      </c>
      <c r="C22" s="193" t="s">
        <v>440</v>
      </c>
      <c r="D22" s="193"/>
      <c r="E22" s="158">
        <v>21.86</v>
      </c>
      <c r="F22" s="29">
        <f>E22*$F$11</f>
        <v>1235.09</v>
      </c>
    </row>
    <row r="23" spans="1:6" s="23" customFormat="1" ht="15">
      <c r="A23" s="16">
        <v>5</v>
      </c>
      <c r="B23" s="148" t="s">
        <v>174</v>
      </c>
      <c r="C23" s="193"/>
      <c r="D23" s="193"/>
      <c r="E23" s="16">
        <v>0.5</v>
      </c>
      <c r="F23" s="29">
        <f>E23*$F$11</f>
        <v>28.25</v>
      </c>
    </row>
    <row r="24" spans="1:6" s="23" customFormat="1" ht="15">
      <c r="A24" s="5"/>
      <c r="B24" s="40"/>
      <c r="C24" s="5"/>
      <c r="D24" s="5"/>
      <c r="E24" s="5"/>
      <c r="F24" s="33"/>
    </row>
    <row r="25" spans="1:6" s="23" customFormat="1" ht="18" customHeight="1">
      <c r="A25" s="199" t="s">
        <v>156</v>
      </c>
      <c r="B25" s="199"/>
      <c r="C25" s="199"/>
      <c r="D25" s="199"/>
      <c r="E25" s="199"/>
      <c r="F25" s="199"/>
    </row>
    <row r="26" spans="1:6" s="26" customFormat="1" ht="19.5" customHeight="1">
      <c r="A26" s="4" t="s">
        <v>3</v>
      </c>
      <c r="B26" s="41" t="s">
        <v>157</v>
      </c>
      <c r="C26" s="41"/>
      <c r="D26" s="42"/>
      <c r="E26" s="41"/>
      <c r="F26" s="43"/>
    </row>
    <row r="27" spans="1:2" s="26" customFormat="1" ht="14.25">
      <c r="A27" s="4" t="s">
        <v>3</v>
      </c>
      <c r="B27" s="26" t="s">
        <v>158</v>
      </c>
    </row>
    <row r="28" spans="1:2" s="23" customFormat="1" ht="15">
      <c r="A28" s="4" t="s">
        <v>3</v>
      </c>
      <c r="B28" s="44" t="s">
        <v>161</v>
      </c>
    </row>
    <row r="29" spans="1:6" s="23" customFormat="1" ht="15">
      <c r="A29" s="45"/>
      <c r="B29" s="45"/>
      <c r="C29" s="45"/>
      <c r="D29" s="46"/>
      <c r="E29" s="47"/>
      <c r="F29" s="43"/>
    </row>
    <row r="30" spans="1:6" s="23" customFormat="1" ht="15" customHeight="1">
      <c r="A30" s="39" t="s">
        <v>0</v>
      </c>
      <c r="B30" s="39" t="s">
        <v>1</v>
      </c>
      <c r="C30" s="191" t="s">
        <v>2</v>
      </c>
      <c r="D30" s="191"/>
      <c r="E30" s="39" t="s">
        <v>87</v>
      </c>
      <c r="F30" s="39" t="s">
        <v>223</v>
      </c>
    </row>
    <row r="31" spans="1:6" s="23" customFormat="1" ht="15">
      <c r="A31" s="16">
        <v>1</v>
      </c>
      <c r="B31" s="14" t="s">
        <v>160</v>
      </c>
      <c r="C31" s="194">
        <v>100005</v>
      </c>
      <c r="D31" s="194"/>
      <c r="E31" s="16">
        <v>31.52</v>
      </c>
      <c r="F31" s="29">
        <f>E31*$F$11</f>
        <v>1780.8799999999999</v>
      </c>
    </row>
    <row r="32" spans="1:6" s="23" customFormat="1" ht="87.75" customHeight="1">
      <c r="A32" s="16">
        <v>2</v>
      </c>
      <c r="B32" s="14" t="s">
        <v>159</v>
      </c>
      <c r="C32" s="194" t="s">
        <v>152</v>
      </c>
      <c r="D32" s="194"/>
      <c r="E32" s="16">
        <v>36.81</v>
      </c>
      <c r="F32" s="29">
        <f>E32*$F$11</f>
        <v>2079.7650000000003</v>
      </c>
    </row>
    <row r="33" spans="1:6" s="23" customFormat="1" ht="15">
      <c r="A33" s="47"/>
      <c r="B33" s="47"/>
      <c r="C33" s="47"/>
      <c r="D33" s="47"/>
      <c r="E33" s="47"/>
      <c r="F33" s="47"/>
    </row>
    <row r="34" spans="1:6" s="23" customFormat="1" ht="15" customHeight="1">
      <c r="A34" s="192" t="s">
        <v>162</v>
      </c>
      <c r="B34" s="192"/>
      <c r="C34" s="192"/>
      <c r="D34" s="192"/>
      <c r="E34" s="192"/>
      <c r="F34" s="192"/>
    </row>
    <row r="35" spans="1:2" s="26" customFormat="1" ht="14.25">
      <c r="A35" s="4" t="s">
        <v>3</v>
      </c>
      <c r="B35" s="26" t="s">
        <v>163</v>
      </c>
    </row>
    <row r="36" spans="1:6" s="23" customFormat="1" ht="16.5" customHeight="1">
      <c r="A36" s="47"/>
      <c r="B36" s="47"/>
      <c r="C36" s="47"/>
      <c r="D36" s="47"/>
      <c r="E36" s="47"/>
      <c r="F36" s="47"/>
    </row>
    <row r="37" spans="1:6" s="23" customFormat="1" ht="15">
      <c r="A37" s="39" t="s">
        <v>0</v>
      </c>
      <c r="B37" s="191" t="s">
        <v>1</v>
      </c>
      <c r="C37" s="191"/>
      <c r="D37" s="191"/>
      <c r="E37" s="39" t="s">
        <v>87</v>
      </c>
      <c r="F37" s="39" t="s">
        <v>164</v>
      </c>
    </row>
    <row r="38" spans="1:6" s="23" customFormat="1" ht="15">
      <c r="A38" s="35">
        <v>1</v>
      </c>
      <c r="B38" s="187" t="s">
        <v>165</v>
      </c>
      <c r="C38" s="187"/>
      <c r="D38" s="187"/>
      <c r="E38" s="16">
        <v>3.8</v>
      </c>
      <c r="F38" s="29">
        <f>E38*$F$11</f>
        <v>214.7</v>
      </c>
    </row>
    <row r="39" spans="1:6" s="23" customFormat="1" ht="15">
      <c r="A39" s="46"/>
      <c r="B39" s="47"/>
      <c r="C39" s="46"/>
      <c r="D39" s="4"/>
      <c r="E39" s="48"/>
      <c r="F39" s="49"/>
    </row>
    <row r="40" spans="1:6" s="23" customFormat="1" ht="15">
      <c r="A40" s="196" t="s">
        <v>166</v>
      </c>
      <c r="B40" s="197"/>
      <c r="C40" s="197"/>
      <c r="D40" s="197"/>
      <c r="E40" s="197"/>
      <c r="F40" s="197"/>
    </row>
    <row r="41" spans="1:2" s="26" customFormat="1" ht="14.25">
      <c r="A41" s="4" t="s">
        <v>3</v>
      </c>
      <c r="B41" s="26" t="s">
        <v>167</v>
      </c>
    </row>
    <row r="42" spans="1:6" s="26" customFormat="1" ht="27" customHeight="1">
      <c r="A42" s="4" t="s">
        <v>3</v>
      </c>
      <c r="B42" s="180" t="s">
        <v>168</v>
      </c>
      <c r="C42" s="180"/>
      <c r="D42" s="180"/>
      <c r="E42" s="180"/>
      <c r="F42" s="180"/>
    </row>
    <row r="43" spans="1:6" s="26" customFormat="1" ht="30" customHeight="1">
      <c r="A43" s="4" t="s">
        <v>3</v>
      </c>
      <c r="B43" s="180" t="s">
        <v>169</v>
      </c>
      <c r="C43" s="180"/>
      <c r="D43" s="180"/>
      <c r="E43" s="180"/>
      <c r="F43" s="180"/>
    </row>
    <row r="44" spans="1:6" s="26" customFormat="1" ht="14.25">
      <c r="A44" s="4"/>
      <c r="B44" s="25"/>
      <c r="C44" s="25"/>
      <c r="D44" s="25"/>
      <c r="E44" s="25"/>
      <c r="F44" s="25"/>
    </row>
    <row r="45" spans="1:6" s="23" customFormat="1" ht="15">
      <c r="A45" s="15" t="s">
        <v>0</v>
      </c>
      <c r="B45" s="15" t="s">
        <v>1</v>
      </c>
      <c r="C45" s="198" t="s">
        <v>2</v>
      </c>
      <c r="D45" s="198"/>
      <c r="E45" s="15" t="s">
        <v>87</v>
      </c>
      <c r="F45" s="39" t="s">
        <v>223</v>
      </c>
    </row>
    <row r="46" spans="1:6" s="23" customFormat="1" ht="15">
      <c r="A46" s="36">
        <v>1</v>
      </c>
      <c r="B46" s="50" t="s">
        <v>171</v>
      </c>
      <c r="C46" s="195" t="s">
        <v>173</v>
      </c>
      <c r="D46" s="195"/>
      <c r="E46" s="36">
        <v>134</v>
      </c>
      <c r="F46" s="38">
        <f>E46*$F$11</f>
        <v>7571</v>
      </c>
    </row>
    <row r="47" spans="1:6" s="23" customFormat="1" ht="15">
      <c r="A47" s="36">
        <v>2</v>
      </c>
      <c r="B47" s="50" t="s">
        <v>170</v>
      </c>
      <c r="C47" s="195" t="s">
        <v>172</v>
      </c>
      <c r="D47" s="195"/>
      <c r="E47" s="36">
        <v>154</v>
      </c>
      <c r="F47" s="38">
        <f>E47*$F$11</f>
        <v>8701</v>
      </c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</sheetData>
  <sheetProtection/>
  <mergeCells count="24">
    <mergeCell ref="C30:D30"/>
    <mergeCell ref="C31:D31"/>
    <mergeCell ref="C32:D32"/>
    <mergeCell ref="A25:F25"/>
    <mergeCell ref="C46:D46"/>
    <mergeCell ref="C47:D47"/>
    <mergeCell ref="A40:F40"/>
    <mergeCell ref="B43:F43"/>
    <mergeCell ref="B42:F42"/>
    <mergeCell ref="C45:D45"/>
    <mergeCell ref="B13:D13"/>
    <mergeCell ref="C18:D18"/>
    <mergeCell ref="B38:D38"/>
    <mergeCell ref="B37:D37"/>
    <mergeCell ref="A34:F34"/>
    <mergeCell ref="C23:D23"/>
    <mergeCell ref="C22:D22"/>
    <mergeCell ref="C21:D21"/>
    <mergeCell ref="C19:D19"/>
    <mergeCell ref="C20:D20"/>
    <mergeCell ref="A12:F12"/>
    <mergeCell ref="A10:F10"/>
    <mergeCell ref="A9:F9"/>
    <mergeCell ref="F1:F6"/>
  </mergeCells>
  <hyperlinks>
    <hyperlink ref="B19" r:id="rId1" display="Жалюзи горизонтальные - цвет белый"/>
    <hyperlink ref="B22" r:id="rId2" display="Жалюзи горизонтальные перфорированые"/>
    <hyperlink ref="B21" r:id="rId3" display="Жалюзи горизонтальные - цветные"/>
    <hyperlink ref="B20" r:id="rId4" display="Жалюзи горизонтальные - цветные ламели, БЕЛЫЙ КАРНИЗ"/>
    <hyperlink ref="B23" r:id="rId5" display="Фиксатор нижнего карниза (ФНК), комплект"/>
    <hyperlink ref="B38:D38" r:id="rId6" display=" Механизм для межрамных жалюзи (за один комплект)"/>
  </hyperlinks>
  <printOptions/>
  <pageMargins left="0.3937007874015748" right="0.3937007874015748" top="0.3937007874015748" bottom="0.3937007874015748" header="0.5118110236220472" footer="0.5118110236220472"/>
  <pageSetup fitToHeight="5" fitToWidth="1" horizontalDpi="600" verticalDpi="600" orientation="portrait" paperSize="9" scale="59" r:id="rId8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1" width="6.125" style="73" customWidth="1"/>
    <col min="2" max="2" width="34.25390625" style="73" customWidth="1"/>
    <col min="3" max="3" width="26.75390625" style="75" customWidth="1"/>
    <col min="4" max="4" width="8.125" style="73" customWidth="1"/>
    <col min="5" max="5" width="16.625" style="73" customWidth="1"/>
    <col min="6" max="6" width="38.625" style="73" customWidth="1"/>
    <col min="7" max="16384" width="9.125" style="73" customWidth="1"/>
  </cols>
  <sheetData>
    <row r="1" spans="5:6" ht="12.75" customHeight="1">
      <c r="E1" s="77"/>
      <c r="F1" s="173" t="s">
        <v>101</v>
      </c>
    </row>
    <row r="2" spans="5:6" ht="12.75" customHeight="1">
      <c r="E2" s="77"/>
      <c r="F2" s="173"/>
    </row>
    <row r="3" spans="5:6" ht="12.75" customHeight="1">
      <c r="E3" s="77"/>
      <c r="F3" s="173"/>
    </row>
    <row r="4" spans="5:6" ht="12.75" customHeight="1">
      <c r="E4" s="77"/>
      <c r="F4" s="173"/>
    </row>
    <row r="5" spans="5:6" ht="12.75" customHeight="1">
      <c r="E5" s="77"/>
      <c r="F5" s="173"/>
    </row>
    <row r="6" spans="2:6" ht="15">
      <c r="B6" s="84"/>
      <c r="C6" s="98"/>
      <c r="E6" s="77"/>
      <c r="F6" s="173"/>
    </row>
    <row r="7" spans="2:6" ht="15">
      <c r="B7" s="84"/>
      <c r="C7" s="98"/>
      <c r="E7" s="77"/>
      <c r="F7" s="24"/>
    </row>
    <row r="8" spans="2:6" ht="15">
      <c r="B8" s="77" t="str">
        <f>Каталоги!B8</f>
        <v> 17 августа 2015 год</v>
      </c>
      <c r="C8" s="40"/>
      <c r="D8" s="80"/>
      <c r="E8" s="85"/>
      <c r="F8" s="77" t="s">
        <v>31</v>
      </c>
    </row>
    <row r="9" spans="2:6" ht="15">
      <c r="B9" s="77"/>
      <c r="C9" s="40"/>
      <c r="D9" s="80"/>
      <c r="E9" s="85"/>
      <c r="F9" s="77"/>
    </row>
    <row r="10" spans="1:6" s="76" customFormat="1" ht="14.25">
      <c r="A10" s="205" t="s">
        <v>94</v>
      </c>
      <c r="B10" s="205"/>
      <c r="C10" s="205"/>
      <c r="D10" s="205"/>
      <c r="E10" s="205"/>
      <c r="F10" s="205"/>
    </row>
    <row r="11" spans="1:6" s="76" customFormat="1" ht="14.25">
      <c r="A11" s="185" t="s">
        <v>183</v>
      </c>
      <c r="B11" s="185"/>
      <c r="C11" s="185"/>
      <c r="D11" s="185"/>
      <c r="E11" s="185"/>
      <c r="F11" s="185"/>
    </row>
    <row r="12" spans="1:6" ht="15">
      <c r="A12" s="69"/>
      <c r="B12" s="69"/>
      <c r="C12" s="24"/>
      <c r="D12" s="69"/>
      <c r="E12" s="85" t="s">
        <v>103</v>
      </c>
      <c r="F12" s="24">
        <f>Каталоги!F9</f>
        <v>56.5</v>
      </c>
    </row>
    <row r="13" spans="1:6" s="76" customFormat="1" ht="14.25">
      <c r="A13" s="69" t="s">
        <v>3</v>
      </c>
      <c r="B13" s="180" t="s">
        <v>433</v>
      </c>
      <c r="C13" s="180"/>
      <c r="D13" s="180"/>
      <c r="E13" s="180"/>
      <c r="F13" s="180"/>
    </row>
    <row r="14" spans="1:6" s="76" customFormat="1" ht="14.25" customHeight="1">
      <c r="A14" s="74" t="s">
        <v>3</v>
      </c>
      <c r="B14" s="180" t="s">
        <v>184</v>
      </c>
      <c r="C14" s="180"/>
      <c r="D14" s="180"/>
      <c r="E14" s="180"/>
      <c r="F14" s="180"/>
    </row>
    <row r="15" spans="1:6" ht="15">
      <c r="A15" s="69" t="s">
        <v>3</v>
      </c>
      <c r="B15" s="208" t="s">
        <v>17</v>
      </c>
      <c r="C15" s="208"/>
      <c r="D15" s="208"/>
      <c r="E15" s="208"/>
      <c r="F15" s="208"/>
    </row>
    <row r="16" spans="1:6" ht="15">
      <c r="A16" s="92"/>
      <c r="B16" s="93"/>
      <c r="C16" s="93"/>
      <c r="D16" s="93"/>
      <c r="E16" s="94"/>
      <c r="F16" s="94"/>
    </row>
    <row r="17" spans="1:6" ht="15">
      <c r="A17" s="186" t="s">
        <v>186</v>
      </c>
      <c r="B17" s="186"/>
      <c r="C17" s="186"/>
      <c r="D17" s="186"/>
      <c r="E17" s="186"/>
      <c r="F17" s="186"/>
    </row>
    <row r="18" spans="1:6" ht="28.5">
      <c r="A18" s="64" t="s">
        <v>0</v>
      </c>
      <c r="B18" s="39" t="s">
        <v>1</v>
      </c>
      <c r="C18" s="191" t="s">
        <v>2</v>
      </c>
      <c r="D18" s="191"/>
      <c r="E18" s="15" t="s">
        <v>228</v>
      </c>
      <c r="F18" s="39" t="s">
        <v>224</v>
      </c>
    </row>
    <row r="19" spans="1:6" ht="48.75" customHeight="1">
      <c r="A19" s="28">
        <v>1</v>
      </c>
      <c r="B19" s="149" t="s">
        <v>4</v>
      </c>
      <c r="C19" s="201" t="s">
        <v>185</v>
      </c>
      <c r="D19" s="201"/>
      <c r="E19" s="159">
        <v>9.3</v>
      </c>
      <c r="F19" s="91">
        <f>E19*$F$12</f>
        <v>525.45</v>
      </c>
    </row>
    <row r="20" spans="1:6" ht="15">
      <c r="A20" s="28">
        <v>2</v>
      </c>
      <c r="B20" s="150" t="s">
        <v>76</v>
      </c>
      <c r="C20" s="203" t="s">
        <v>187</v>
      </c>
      <c r="D20" s="203"/>
      <c r="E20" s="159">
        <v>9.6</v>
      </c>
      <c r="F20" s="91">
        <f aca="true" t="shared" si="0" ref="F20:F44">E20*$F$12</f>
        <v>542.4</v>
      </c>
    </row>
    <row r="21" spans="1:6" ht="15">
      <c r="A21" s="28">
        <v>3</v>
      </c>
      <c r="B21" s="150" t="s">
        <v>77</v>
      </c>
      <c r="C21" s="204">
        <v>541</v>
      </c>
      <c r="D21" s="204"/>
      <c r="E21" s="96">
        <v>8.76</v>
      </c>
      <c r="F21" s="91">
        <f t="shared" si="0"/>
        <v>494.94</v>
      </c>
    </row>
    <row r="22" spans="1:6" ht="15">
      <c r="A22" s="28">
        <v>4</v>
      </c>
      <c r="B22" s="149" t="s">
        <v>6</v>
      </c>
      <c r="C22" s="201" t="s">
        <v>188</v>
      </c>
      <c r="D22" s="201"/>
      <c r="E22" s="159">
        <v>9.5</v>
      </c>
      <c r="F22" s="91">
        <f t="shared" si="0"/>
        <v>536.75</v>
      </c>
    </row>
    <row r="23" spans="1:6" ht="15">
      <c r="A23" s="28">
        <v>5</v>
      </c>
      <c r="B23" s="151" t="s">
        <v>7</v>
      </c>
      <c r="C23" s="202" t="s">
        <v>189</v>
      </c>
      <c r="D23" s="202"/>
      <c r="E23" s="159">
        <v>9.5</v>
      </c>
      <c r="F23" s="91">
        <f t="shared" si="0"/>
        <v>536.75</v>
      </c>
    </row>
    <row r="24" spans="1:6" ht="15">
      <c r="A24" s="28">
        <v>6</v>
      </c>
      <c r="B24" s="150" t="s">
        <v>78</v>
      </c>
      <c r="C24" s="203" t="s">
        <v>190</v>
      </c>
      <c r="D24" s="203"/>
      <c r="E24" s="159">
        <v>9.5</v>
      </c>
      <c r="F24" s="91">
        <f t="shared" si="0"/>
        <v>536.75</v>
      </c>
    </row>
    <row r="25" spans="1:6" ht="15">
      <c r="A25" s="28">
        <v>7</v>
      </c>
      <c r="B25" s="152" t="s">
        <v>438</v>
      </c>
      <c r="C25" s="203" t="s">
        <v>191</v>
      </c>
      <c r="D25" s="203"/>
      <c r="E25" s="159">
        <v>9.5</v>
      </c>
      <c r="F25" s="91">
        <f t="shared" si="0"/>
        <v>536.75</v>
      </c>
    </row>
    <row r="26" spans="1:6" ht="26.25" customHeight="1">
      <c r="A26" s="28">
        <v>8</v>
      </c>
      <c r="B26" s="149" t="s">
        <v>8</v>
      </c>
      <c r="C26" s="201" t="s">
        <v>192</v>
      </c>
      <c r="D26" s="201"/>
      <c r="E26" s="159">
        <v>10.1</v>
      </c>
      <c r="F26" s="91">
        <f t="shared" si="0"/>
        <v>570.65</v>
      </c>
    </row>
    <row r="27" spans="1:6" ht="30" customHeight="1">
      <c r="A27" s="28">
        <v>9</v>
      </c>
      <c r="B27" s="149" t="s">
        <v>9</v>
      </c>
      <c r="C27" s="201" t="s">
        <v>193</v>
      </c>
      <c r="D27" s="201"/>
      <c r="E27" s="159">
        <v>10.1</v>
      </c>
      <c r="F27" s="91">
        <f t="shared" si="0"/>
        <v>570.65</v>
      </c>
    </row>
    <row r="28" spans="1:6" ht="27" customHeight="1">
      <c r="A28" s="28">
        <v>10</v>
      </c>
      <c r="B28" s="149" t="s">
        <v>10</v>
      </c>
      <c r="C28" s="201" t="s">
        <v>194</v>
      </c>
      <c r="D28" s="201"/>
      <c r="E28" s="159">
        <v>10.1</v>
      </c>
      <c r="F28" s="91">
        <f t="shared" si="0"/>
        <v>570.65</v>
      </c>
    </row>
    <row r="29" spans="1:6" ht="15">
      <c r="A29" s="28">
        <v>11</v>
      </c>
      <c r="B29" s="149" t="s">
        <v>12</v>
      </c>
      <c r="C29" s="176" t="s">
        <v>197</v>
      </c>
      <c r="D29" s="176"/>
      <c r="E29" s="159">
        <v>10.1</v>
      </c>
      <c r="F29" s="91">
        <f t="shared" si="0"/>
        <v>570.65</v>
      </c>
    </row>
    <row r="30" spans="1:6" ht="15">
      <c r="A30" s="28">
        <v>12</v>
      </c>
      <c r="B30" s="149" t="s">
        <v>13</v>
      </c>
      <c r="C30" s="176" t="s">
        <v>196</v>
      </c>
      <c r="D30" s="176"/>
      <c r="E30" s="159">
        <v>10.1</v>
      </c>
      <c r="F30" s="91">
        <f t="shared" si="0"/>
        <v>570.65</v>
      </c>
    </row>
    <row r="31" spans="1:6" ht="15">
      <c r="A31" s="28">
        <v>13</v>
      </c>
      <c r="B31" s="149" t="s">
        <v>14</v>
      </c>
      <c r="C31" s="176" t="s">
        <v>195</v>
      </c>
      <c r="D31" s="176"/>
      <c r="E31" s="159">
        <v>10.1</v>
      </c>
      <c r="F31" s="91">
        <f t="shared" si="0"/>
        <v>570.65</v>
      </c>
    </row>
    <row r="32" spans="1:6" ht="15">
      <c r="A32" s="28">
        <v>14</v>
      </c>
      <c r="B32" s="149" t="s">
        <v>15</v>
      </c>
      <c r="C32" s="176" t="s">
        <v>198</v>
      </c>
      <c r="D32" s="176"/>
      <c r="E32" s="159">
        <v>10.25</v>
      </c>
      <c r="F32" s="91">
        <f t="shared" si="0"/>
        <v>579.125</v>
      </c>
    </row>
    <row r="33" spans="1:6" ht="15">
      <c r="A33" s="28">
        <v>15</v>
      </c>
      <c r="B33" s="97" t="s">
        <v>83</v>
      </c>
      <c r="C33" s="204" t="s">
        <v>199</v>
      </c>
      <c r="D33" s="204"/>
      <c r="E33" s="159">
        <v>10.7</v>
      </c>
      <c r="F33" s="91">
        <f t="shared" si="0"/>
        <v>604.55</v>
      </c>
    </row>
    <row r="34" spans="1:6" ht="15">
      <c r="A34" s="28">
        <v>16</v>
      </c>
      <c r="B34" s="97" t="s">
        <v>436</v>
      </c>
      <c r="C34" s="204" t="s">
        <v>84</v>
      </c>
      <c r="D34" s="204"/>
      <c r="E34" s="159">
        <v>10.7</v>
      </c>
      <c r="F34" s="91">
        <f t="shared" si="0"/>
        <v>604.55</v>
      </c>
    </row>
    <row r="35" spans="1:6" ht="33.75" customHeight="1">
      <c r="A35" s="28">
        <v>17</v>
      </c>
      <c r="B35" s="150" t="s">
        <v>11</v>
      </c>
      <c r="C35" s="204" t="s">
        <v>200</v>
      </c>
      <c r="D35" s="204"/>
      <c r="E35" s="159">
        <v>10.25</v>
      </c>
      <c r="F35" s="91">
        <f t="shared" si="0"/>
        <v>579.125</v>
      </c>
    </row>
    <row r="36" spans="1:6" ht="15">
      <c r="A36" s="28">
        <v>18</v>
      </c>
      <c r="B36" s="97" t="s">
        <v>79</v>
      </c>
      <c r="C36" s="204" t="s">
        <v>201</v>
      </c>
      <c r="D36" s="204"/>
      <c r="E36" s="159">
        <v>11.05</v>
      </c>
      <c r="F36" s="91">
        <f t="shared" si="0"/>
        <v>624.325</v>
      </c>
    </row>
    <row r="37" spans="1:6" ht="15">
      <c r="A37" s="28">
        <v>19</v>
      </c>
      <c r="B37" s="97" t="s">
        <v>80</v>
      </c>
      <c r="C37" s="204"/>
      <c r="D37" s="204"/>
      <c r="E37" s="159">
        <v>11.05</v>
      </c>
      <c r="F37" s="91">
        <f t="shared" si="0"/>
        <v>624.325</v>
      </c>
    </row>
    <row r="38" spans="1:6" ht="15">
      <c r="A38" s="28">
        <v>20</v>
      </c>
      <c r="B38" s="97" t="s">
        <v>81</v>
      </c>
      <c r="C38" s="204" t="s">
        <v>202</v>
      </c>
      <c r="D38" s="204"/>
      <c r="E38" s="159">
        <v>11.05</v>
      </c>
      <c r="F38" s="91">
        <f t="shared" si="0"/>
        <v>624.325</v>
      </c>
    </row>
    <row r="39" spans="1:6" ht="15">
      <c r="A39" s="28">
        <v>21</v>
      </c>
      <c r="B39" s="97" t="s">
        <v>207</v>
      </c>
      <c r="C39" s="204" t="s">
        <v>203</v>
      </c>
      <c r="D39" s="204"/>
      <c r="E39" s="159">
        <v>10.7</v>
      </c>
      <c r="F39" s="91">
        <f t="shared" si="0"/>
        <v>604.55</v>
      </c>
    </row>
    <row r="40" spans="1:6" ht="15">
      <c r="A40" s="28">
        <v>22</v>
      </c>
      <c r="B40" s="97" t="s">
        <v>434</v>
      </c>
      <c r="C40" s="204" t="s">
        <v>204</v>
      </c>
      <c r="D40" s="204"/>
      <c r="E40" s="159">
        <v>10.7</v>
      </c>
      <c r="F40" s="91">
        <f t="shared" si="0"/>
        <v>604.55</v>
      </c>
    </row>
    <row r="41" spans="1:6" ht="15">
      <c r="A41" s="28">
        <v>23</v>
      </c>
      <c r="B41" s="97" t="s">
        <v>435</v>
      </c>
      <c r="C41" s="204" t="s">
        <v>205</v>
      </c>
      <c r="D41" s="204"/>
      <c r="E41" s="159">
        <v>10.7</v>
      </c>
      <c r="F41" s="91">
        <f t="shared" si="0"/>
        <v>604.55</v>
      </c>
    </row>
    <row r="42" spans="1:6" ht="15">
      <c r="A42" s="28">
        <v>24</v>
      </c>
      <c r="B42" s="152" t="s">
        <v>437</v>
      </c>
      <c r="C42" s="204" t="s">
        <v>206</v>
      </c>
      <c r="D42" s="204"/>
      <c r="E42" s="159">
        <v>16.65</v>
      </c>
      <c r="F42" s="91">
        <f t="shared" si="0"/>
        <v>940.7249999999999</v>
      </c>
    </row>
    <row r="43" spans="1:6" ht="15">
      <c r="A43" s="28">
        <v>25</v>
      </c>
      <c r="B43" s="97" t="s">
        <v>211</v>
      </c>
      <c r="C43" s="206" t="s">
        <v>208</v>
      </c>
      <c r="D43" s="207"/>
      <c r="E43" s="159">
        <v>17.45</v>
      </c>
      <c r="F43" s="91">
        <f t="shared" si="0"/>
        <v>985.925</v>
      </c>
    </row>
    <row r="44" spans="1:6" ht="55.5" customHeight="1">
      <c r="A44" s="28">
        <v>26</v>
      </c>
      <c r="B44" s="150" t="s">
        <v>5</v>
      </c>
      <c r="C44" s="206" t="s">
        <v>209</v>
      </c>
      <c r="D44" s="207"/>
      <c r="E44" s="159">
        <v>15.45</v>
      </c>
      <c r="F44" s="91">
        <f t="shared" si="0"/>
        <v>872.925</v>
      </c>
    </row>
    <row r="45" spans="1:6" ht="15">
      <c r="A45" s="65" t="s">
        <v>3</v>
      </c>
      <c r="B45" s="212" t="s">
        <v>215</v>
      </c>
      <c r="C45" s="212"/>
      <c r="D45" s="212"/>
      <c r="E45" s="212"/>
      <c r="F45" s="212"/>
    </row>
    <row r="46" spans="1:6" ht="15">
      <c r="A46" s="65" t="s">
        <v>3</v>
      </c>
      <c r="B46" s="213" t="s">
        <v>216</v>
      </c>
      <c r="C46" s="213"/>
      <c r="D46" s="213"/>
      <c r="E46" s="213"/>
      <c r="F46" s="213"/>
    </row>
    <row r="47" spans="1:6" ht="15">
      <c r="A47" s="65"/>
      <c r="B47" s="80"/>
      <c r="C47" s="40"/>
      <c r="D47" s="80"/>
      <c r="E47" s="80"/>
      <c r="F47" s="80"/>
    </row>
    <row r="48" spans="1:6" ht="15">
      <c r="A48" s="186" t="s">
        <v>210</v>
      </c>
      <c r="B48" s="186"/>
      <c r="C48" s="186"/>
      <c r="D48" s="186"/>
      <c r="E48" s="186"/>
      <c r="F48" s="186"/>
    </row>
    <row r="49" spans="1:6" ht="28.5">
      <c r="A49" s="64" t="s">
        <v>0</v>
      </c>
      <c r="B49" s="39" t="s">
        <v>1</v>
      </c>
      <c r="C49" s="191" t="s">
        <v>2</v>
      </c>
      <c r="D49" s="191"/>
      <c r="E49" s="15" t="s">
        <v>228</v>
      </c>
      <c r="F49" s="39" t="s">
        <v>224</v>
      </c>
    </row>
    <row r="50" spans="1:6" ht="15">
      <c r="A50" s="28">
        <v>1</v>
      </c>
      <c r="B50" s="14" t="s">
        <v>36</v>
      </c>
      <c r="C50" s="176" t="s">
        <v>37</v>
      </c>
      <c r="D50" s="176"/>
      <c r="E50" s="156">
        <v>16.99</v>
      </c>
      <c r="F50" s="91">
        <f>E50*$F$12</f>
        <v>959.935</v>
      </c>
    </row>
    <row r="51" spans="1:6" s="77" customFormat="1" ht="14.25">
      <c r="A51" s="69" t="s">
        <v>3</v>
      </c>
      <c r="B51" s="173" t="s">
        <v>212</v>
      </c>
      <c r="C51" s="173"/>
      <c r="D51" s="173"/>
      <c r="E51" s="173"/>
      <c r="F51" s="173"/>
    </row>
    <row r="52" spans="1:6" s="80" customFormat="1" ht="15">
      <c r="A52" s="65" t="s">
        <v>3</v>
      </c>
      <c r="B52" s="213" t="s">
        <v>215</v>
      </c>
      <c r="C52" s="213"/>
      <c r="D52" s="213"/>
      <c r="E52" s="213"/>
      <c r="F52" s="213"/>
    </row>
    <row r="53" spans="1:6" ht="15">
      <c r="A53" s="65" t="s">
        <v>3</v>
      </c>
      <c r="B53" s="213" t="s">
        <v>216</v>
      </c>
      <c r="C53" s="213"/>
      <c r="D53" s="213"/>
      <c r="E53" s="213"/>
      <c r="F53" s="213"/>
    </row>
    <row r="54" spans="1:6" ht="15">
      <c r="A54" s="65"/>
      <c r="B54" s="40"/>
      <c r="C54" s="40"/>
      <c r="D54" s="65"/>
      <c r="E54" s="65"/>
      <c r="F54" s="99"/>
    </row>
    <row r="55" spans="1:6" ht="15">
      <c r="A55" s="186" t="s">
        <v>59</v>
      </c>
      <c r="B55" s="186"/>
      <c r="C55" s="186"/>
      <c r="D55" s="186"/>
      <c r="E55" s="186"/>
      <c r="F55" s="186"/>
    </row>
    <row r="56" spans="1:6" s="86" customFormat="1" ht="15.75" customHeight="1">
      <c r="A56" s="64" t="s">
        <v>0</v>
      </c>
      <c r="B56" s="72" t="s">
        <v>1</v>
      </c>
      <c r="C56" s="164" t="s">
        <v>38</v>
      </c>
      <c r="D56" s="164"/>
      <c r="E56" s="15" t="s">
        <v>228</v>
      </c>
      <c r="F56" s="15" t="s">
        <v>224</v>
      </c>
    </row>
    <row r="57" spans="1:6" ht="15">
      <c r="A57" s="68">
        <v>1</v>
      </c>
      <c r="B57" s="68" t="s">
        <v>60</v>
      </c>
      <c r="C57" s="194" t="s">
        <v>61</v>
      </c>
      <c r="D57" s="194"/>
      <c r="E57" s="96">
        <v>2.76</v>
      </c>
      <c r="F57" s="91">
        <f aca="true" t="shared" si="1" ref="F57:F65">E57*$F$12</f>
        <v>155.94</v>
      </c>
    </row>
    <row r="58" spans="1:6" ht="15">
      <c r="A58" s="68">
        <f>A57+1</f>
        <v>2</v>
      </c>
      <c r="B58" s="68" t="s">
        <v>62</v>
      </c>
      <c r="C58" s="194" t="s">
        <v>39</v>
      </c>
      <c r="D58" s="194"/>
      <c r="E58" s="96">
        <v>0.48</v>
      </c>
      <c r="F58" s="91">
        <f t="shared" si="1"/>
        <v>27.119999999999997</v>
      </c>
    </row>
    <row r="59" spans="1:6" ht="15">
      <c r="A59" s="68">
        <f aca="true" t="shared" si="2" ref="A59:A66">A58+1</f>
        <v>3</v>
      </c>
      <c r="B59" s="68" t="s">
        <v>63</v>
      </c>
      <c r="C59" s="194" t="s">
        <v>39</v>
      </c>
      <c r="D59" s="194"/>
      <c r="E59" s="96">
        <v>0.48</v>
      </c>
      <c r="F59" s="91">
        <f t="shared" si="1"/>
        <v>27.119999999999997</v>
      </c>
    </row>
    <row r="60" spans="1:6" ht="15">
      <c r="A60" s="68">
        <f t="shared" si="2"/>
        <v>4</v>
      </c>
      <c r="B60" s="68" t="s">
        <v>64</v>
      </c>
      <c r="C60" s="194" t="s">
        <v>39</v>
      </c>
      <c r="D60" s="194"/>
      <c r="E60" s="96">
        <v>0.18</v>
      </c>
      <c r="F60" s="91">
        <f t="shared" si="1"/>
        <v>10.17</v>
      </c>
    </row>
    <row r="61" spans="1:6" ht="15">
      <c r="A61" s="68">
        <f t="shared" si="2"/>
        <v>5</v>
      </c>
      <c r="B61" s="68" t="s">
        <v>65</v>
      </c>
      <c r="C61" s="194" t="s">
        <v>39</v>
      </c>
      <c r="D61" s="194"/>
      <c r="E61" s="96">
        <v>0.38399999999999995</v>
      </c>
      <c r="F61" s="91">
        <f t="shared" si="1"/>
        <v>21.695999999999998</v>
      </c>
    </row>
    <row r="62" spans="1:6" ht="15">
      <c r="A62" s="68">
        <f t="shared" si="2"/>
        <v>6</v>
      </c>
      <c r="B62" s="68" t="s">
        <v>213</v>
      </c>
      <c r="C62" s="194" t="s">
        <v>39</v>
      </c>
      <c r="D62" s="194"/>
      <c r="E62" s="96">
        <v>0.8</v>
      </c>
      <c r="F62" s="91">
        <f t="shared" si="1"/>
        <v>45.2</v>
      </c>
    </row>
    <row r="63" spans="1:6" ht="15">
      <c r="A63" s="68">
        <f t="shared" si="2"/>
        <v>7</v>
      </c>
      <c r="B63" s="68" t="s">
        <v>66</v>
      </c>
      <c r="C63" s="194" t="s">
        <v>39</v>
      </c>
      <c r="D63" s="194"/>
      <c r="E63" s="96">
        <v>0.42</v>
      </c>
      <c r="F63" s="91">
        <f t="shared" si="1"/>
        <v>23.73</v>
      </c>
    </row>
    <row r="64" spans="1:6" ht="15">
      <c r="A64" s="68">
        <f t="shared" si="2"/>
        <v>8</v>
      </c>
      <c r="B64" s="68" t="s">
        <v>82</v>
      </c>
      <c r="C64" s="194" t="s">
        <v>61</v>
      </c>
      <c r="D64" s="194"/>
      <c r="E64" s="96">
        <v>7.2</v>
      </c>
      <c r="F64" s="91">
        <f t="shared" si="1"/>
        <v>406.8</v>
      </c>
    </row>
    <row r="65" spans="1:6" ht="30">
      <c r="A65" s="68">
        <f t="shared" si="2"/>
        <v>9</v>
      </c>
      <c r="B65" s="95" t="s">
        <v>67</v>
      </c>
      <c r="C65" s="209" t="s">
        <v>39</v>
      </c>
      <c r="D65" s="209"/>
      <c r="E65" s="100">
        <v>0.564</v>
      </c>
      <c r="F65" s="91">
        <f t="shared" si="1"/>
        <v>31.865999999999996</v>
      </c>
    </row>
    <row r="66" spans="1:6" ht="15">
      <c r="A66" s="68">
        <f t="shared" si="2"/>
        <v>10</v>
      </c>
      <c r="B66" s="95" t="s">
        <v>95</v>
      </c>
      <c r="C66" s="209" t="s">
        <v>39</v>
      </c>
      <c r="D66" s="209"/>
      <c r="E66" s="37"/>
      <c r="F66" s="28">
        <v>4</v>
      </c>
    </row>
    <row r="68" spans="1:6" ht="15">
      <c r="A68" s="186" t="s">
        <v>214</v>
      </c>
      <c r="B68" s="186"/>
      <c r="C68" s="186"/>
      <c r="D68" s="186"/>
      <c r="E68" s="186"/>
      <c r="F68" s="186"/>
    </row>
    <row r="69" spans="1:6" s="86" customFormat="1" ht="15.75" customHeight="1">
      <c r="A69" s="64" t="s">
        <v>0</v>
      </c>
      <c r="B69" s="72" t="s">
        <v>1</v>
      </c>
      <c r="C69" s="164" t="s">
        <v>38</v>
      </c>
      <c r="D69" s="164"/>
      <c r="E69" s="15" t="s">
        <v>228</v>
      </c>
      <c r="F69" s="15" t="s">
        <v>224</v>
      </c>
    </row>
    <row r="70" spans="1:6" ht="15">
      <c r="A70" s="68">
        <v>1</v>
      </c>
      <c r="B70" s="68" t="s">
        <v>232</v>
      </c>
      <c r="C70" s="210" t="s">
        <v>39</v>
      </c>
      <c r="D70" s="211"/>
      <c r="E70" s="28">
        <v>0.48</v>
      </c>
      <c r="F70" s="91">
        <f>E70*$F$12</f>
        <v>27.119999999999997</v>
      </c>
    </row>
    <row r="71" spans="1:6" s="76" customFormat="1" ht="14.25">
      <c r="A71" s="74" t="s">
        <v>3</v>
      </c>
      <c r="B71" s="173" t="s">
        <v>68</v>
      </c>
      <c r="C71" s="173"/>
      <c r="D71" s="173"/>
      <c r="E71" s="173"/>
      <c r="F71" s="173"/>
    </row>
    <row r="73" spans="1:6" ht="15">
      <c r="A73" s="200" t="s">
        <v>217</v>
      </c>
      <c r="B73" s="200"/>
      <c r="C73" s="200"/>
      <c r="D73" s="200"/>
      <c r="E73" s="200"/>
      <c r="F73" s="200"/>
    </row>
    <row r="74" spans="1:6" s="86" customFormat="1" ht="28.5">
      <c r="A74" s="64" t="s">
        <v>0</v>
      </c>
      <c r="B74" s="70" t="s">
        <v>1</v>
      </c>
      <c r="C74" s="175" t="s">
        <v>43</v>
      </c>
      <c r="D74" s="175"/>
      <c r="E74" s="15" t="s">
        <v>228</v>
      </c>
      <c r="F74" s="58" t="s">
        <v>222</v>
      </c>
    </row>
    <row r="75" spans="1:6" ht="75" customHeight="1">
      <c r="A75" s="68">
        <v>1</v>
      </c>
      <c r="B75" s="95" t="s">
        <v>219</v>
      </c>
      <c r="C75" s="214" t="s">
        <v>226</v>
      </c>
      <c r="D75" s="214"/>
      <c r="E75" s="79">
        <v>60</v>
      </c>
      <c r="F75" s="91">
        <f>E75*$F$12</f>
        <v>3390</v>
      </c>
    </row>
    <row r="76" spans="1:6" ht="30" customHeight="1">
      <c r="A76" s="68">
        <v>2</v>
      </c>
      <c r="B76" s="95" t="s">
        <v>220</v>
      </c>
      <c r="C76" s="214" t="s">
        <v>227</v>
      </c>
      <c r="D76" s="214"/>
      <c r="E76" s="79">
        <v>60</v>
      </c>
      <c r="F76" s="91">
        <f>E76*$F$12</f>
        <v>3390</v>
      </c>
    </row>
    <row r="77" spans="1:6" ht="15">
      <c r="A77" s="68">
        <v>3</v>
      </c>
      <c r="B77" s="95" t="s">
        <v>221</v>
      </c>
      <c r="C77" s="214" t="s">
        <v>44</v>
      </c>
      <c r="D77" s="214"/>
      <c r="E77" s="79">
        <v>72</v>
      </c>
      <c r="F77" s="91">
        <f>E77*$F$12</f>
        <v>4068</v>
      </c>
    </row>
    <row r="78" spans="1:6" ht="30" customHeight="1">
      <c r="A78" s="68">
        <v>4</v>
      </c>
      <c r="B78" s="95" t="s">
        <v>221</v>
      </c>
      <c r="C78" s="214" t="s">
        <v>225</v>
      </c>
      <c r="D78" s="214"/>
      <c r="E78" s="79">
        <v>110.4</v>
      </c>
      <c r="F78" s="91">
        <f>E78*$F$12</f>
        <v>6237.6</v>
      </c>
    </row>
    <row r="79" spans="1:6" s="77" customFormat="1" ht="14.25">
      <c r="A79" s="69" t="s">
        <v>3</v>
      </c>
      <c r="B79" s="173" t="s">
        <v>218</v>
      </c>
      <c r="C79" s="173"/>
      <c r="D79" s="173"/>
      <c r="E79" s="173"/>
      <c r="F79" s="173"/>
    </row>
    <row r="81" spans="1:6" ht="15">
      <c r="A81" s="200" t="s">
        <v>85</v>
      </c>
      <c r="B81" s="200"/>
      <c r="C81" s="200"/>
      <c r="D81" s="200"/>
      <c r="E81" s="200"/>
      <c r="F81" s="200"/>
    </row>
    <row r="82" spans="1:6" s="76" customFormat="1" ht="14.25" customHeight="1">
      <c r="A82" s="74" t="s">
        <v>3</v>
      </c>
      <c r="B82" s="155" t="s">
        <v>231</v>
      </c>
      <c r="C82" s="155"/>
      <c r="D82" s="155"/>
      <c r="E82" s="155"/>
      <c r="F82" s="155"/>
    </row>
    <row r="83" spans="1:6" s="76" customFormat="1" ht="14.25">
      <c r="A83" s="74"/>
      <c r="B83" s="180"/>
      <c r="C83" s="180"/>
      <c r="D83" s="180"/>
      <c r="E83" s="180"/>
      <c r="F83" s="101"/>
    </row>
    <row r="84" spans="1:6" s="76" customFormat="1" ht="14.25">
      <c r="A84" s="74"/>
      <c r="B84" s="180"/>
      <c r="C84" s="180"/>
      <c r="D84" s="180"/>
      <c r="E84" s="180"/>
      <c r="F84" s="101"/>
    </row>
  </sheetData>
  <sheetProtection/>
  <mergeCells count="69">
    <mergeCell ref="B83:E83"/>
    <mergeCell ref="B84:E84"/>
    <mergeCell ref="B82:F82"/>
    <mergeCell ref="A73:F73"/>
    <mergeCell ref="B79:F79"/>
    <mergeCell ref="C74:D74"/>
    <mergeCell ref="C75:D75"/>
    <mergeCell ref="C76:D76"/>
    <mergeCell ref="C77:D77"/>
    <mergeCell ref="C78:D78"/>
    <mergeCell ref="B71:F71"/>
    <mergeCell ref="C70:D70"/>
    <mergeCell ref="B45:F45"/>
    <mergeCell ref="B46:F46"/>
    <mergeCell ref="B52:F52"/>
    <mergeCell ref="B53:F53"/>
    <mergeCell ref="C66:D66"/>
    <mergeCell ref="C56:D56"/>
    <mergeCell ref="C62:D62"/>
    <mergeCell ref="A68:F68"/>
    <mergeCell ref="C61:D61"/>
    <mergeCell ref="C63:D63"/>
    <mergeCell ref="C64:D64"/>
    <mergeCell ref="C65:D65"/>
    <mergeCell ref="C57:D57"/>
    <mergeCell ref="C58:D58"/>
    <mergeCell ref="C59:D59"/>
    <mergeCell ref="C60:D60"/>
    <mergeCell ref="A48:F48"/>
    <mergeCell ref="C49:D49"/>
    <mergeCell ref="B51:F51"/>
    <mergeCell ref="C50:D50"/>
    <mergeCell ref="C44:D44"/>
    <mergeCell ref="B13:F13"/>
    <mergeCell ref="B14:F14"/>
    <mergeCell ref="B15:F15"/>
    <mergeCell ref="C40:D40"/>
    <mergeCell ref="C41:D41"/>
    <mergeCell ref="C42:D42"/>
    <mergeCell ref="C43:D43"/>
    <mergeCell ref="C36:D36"/>
    <mergeCell ref="C38:D38"/>
    <mergeCell ref="C39:D39"/>
    <mergeCell ref="C32:D32"/>
    <mergeCell ref="C33:D33"/>
    <mergeCell ref="C34:D34"/>
    <mergeCell ref="C35:D35"/>
    <mergeCell ref="C29:D29"/>
    <mergeCell ref="C30:D30"/>
    <mergeCell ref="C31:D31"/>
    <mergeCell ref="C37:D37"/>
    <mergeCell ref="F1:F6"/>
    <mergeCell ref="C19:D19"/>
    <mergeCell ref="C20:D20"/>
    <mergeCell ref="C21:D21"/>
    <mergeCell ref="A10:F10"/>
    <mergeCell ref="A11:F11"/>
    <mergeCell ref="A17:F17"/>
    <mergeCell ref="C18:D18"/>
    <mergeCell ref="A81:F81"/>
    <mergeCell ref="C22:D22"/>
    <mergeCell ref="C23:D23"/>
    <mergeCell ref="A55:F55"/>
    <mergeCell ref="C69:D69"/>
    <mergeCell ref="C24:D24"/>
    <mergeCell ref="C25:D25"/>
    <mergeCell ref="C26:D26"/>
    <mergeCell ref="C27:D27"/>
    <mergeCell ref="C28:D28"/>
  </mergeCells>
  <hyperlinks>
    <hyperlink ref="B19" r:id="rId1" display="Линия"/>
    <hyperlink ref="B27" r:id="rId2" display="Инес"/>
    <hyperlink ref="B26" r:id="rId3" display="Линда"/>
    <hyperlink ref="B28" r:id="rId4" display="Софи"/>
    <hyperlink ref="B21" r:id="rId5" display="Фэнтези"/>
    <hyperlink ref="B20" r:id="rId6" display="Магнолия"/>
    <hyperlink ref="B35" r:id="rId7" display="Барбара"/>
    <hyperlink ref="B29" r:id="rId8" display="Билл"/>
    <hyperlink ref="B31" r:id="rId9" display="Эмма"/>
    <hyperlink ref="B25" r:id="rId10" display="Монреаль "/>
    <hyperlink ref="B32" r:id="rId11" display="Роза"/>
    <hyperlink ref="B30" r:id="rId12" display="Сара"/>
    <hyperlink ref="B22" r:id="rId13" display="Алабама"/>
    <hyperlink ref="B23" r:id="rId14" display="Джина"/>
    <hyperlink ref="B24" r:id="rId15" display="Махаон"/>
    <hyperlink ref="B42" r:id="rId16" display="Кобра "/>
    <hyperlink ref="B44" r:id="rId17" display="Миракл"/>
  </hyperlink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64" r:id="rId19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"/>
  <sheetViews>
    <sheetView zoomScalePageLayoutView="0" workbookViewId="0" topLeftCell="A1">
      <selection activeCell="G23" sqref="G23"/>
    </sheetView>
  </sheetViews>
  <sheetFormatPr defaultColWidth="11.625" defaultRowHeight="12.75"/>
  <cols>
    <col min="1" max="1" width="3.875" style="73" customWidth="1"/>
    <col min="2" max="2" width="36.125" style="73" customWidth="1"/>
    <col min="3" max="3" width="8.75390625" style="73" customWidth="1"/>
    <col min="4" max="4" width="13.25390625" style="73" customWidth="1"/>
    <col min="5" max="5" width="8.75390625" style="110" customWidth="1"/>
    <col min="6" max="6" width="13.375" style="73" bestFit="1" customWidth="1"/>
    <col min="7" max="7" width="14.625" style="114" bestFit="1" customWidth="1"/>
    <col min="8" max="8" width="4.375" style="114" bestFit="1" customWidth="1"/>
    <col min="9" max="9" width="4.625" style="111" customWidth="1"/>
    <col min="10" max="10" width="7.25390625" style="112" customWidth="1"/>
    <col min="11" max="11" width="41.75390625" style="113" bestFit="1" customWidth="1"/>
    <col min="12" max="12" width="4.25390625" style="113" customWidth="1"/>
    <col min="13" max="13" width="6.125" style="113" bestFit="1" customWidth="1"/>
    <col min="14" max="14" width="4.375" style="113" bestFit="1" customWidth="1"/>
    <col min="15" max="15" width="3.25390625" style="113" bestFit="1" customWidth="1"/>
    <col min="16" max="16" width="11.75390625" style="113" bestFit="1" customWidth="1"/>
    <col min="17" max="17" width="4.125" style="113" bestFit="1" customWidth="1"/>
    <col min="18" max="18" width="7.25390625" style="113" customWidth="1"/>
    <col min="19" max="19" width="5.375" style="113" bestFit="1" customWidth="1"/>
    <col min="20" max="21" width="11.625" style="113" customWidth="1"/>
    <col min="22" max="16384" width="11.625" style="73" customWidth="1"/>
  </cols>
  <sheetData>
    <row r="1" spans="3:8" ht="12.75" customHeight="1">
      <c r="C1" s="75"/>
      <c r="E1" s="77"/>
      <c r="F1" s="173" t="s">
        <v>101</v>
      </c>
      <c r="G1" s="173"/>
      <c r="H1" s="173"/>
    </row>
    <row r="2" spans="3:8" ht="12.75" customHeight="1">
      <c r="C2" s="75"/>
      <c r="E2" s="77"/>
      <c r="F2" s="173"/>
      <c r="G2" s="173"/>
      <c r="H2" s="173"/>
    </row>
    <row r="3" spans="3:8" ht="12.75" customHeight="1">
      <c r="C3" s="75"/>
      <c r="E3" s="77"/>
      <c r="F3" s="173"/>
      <c r="G3" s="173"/>
      <c r="H3" s="173"/>
    </row>
    <row r="4" spans="3:8" ht="12.75" customHeight="1">
      <c r="C4" s="75"/>
      <c r="E4" s="77"/>
      <c r="F4" s="173"/>
      <c r="G4" s="173"/>
      <c r="H4" s="173"/>
    </row>
    <row r="5" spans="3:8" ht="12.75" customHeight="1">
      <c r="C5" s="75"/>
      <c r="E5" s="77"/>
      <c r="F5" s="173"/>
      <c r="G5" s="173"/>
      <c r="H5" s="173"/>
    </row>
    <row r="6" spans="2:8" ht="15">
      <c r="B6" s="84"/>
      <c r="C6" s="98"/>
      <c r="E6" s="77"/>
      <c r="F6" s="173"/>
      <c r="G6" s="173"/>
      <c r="H6" s="173"/>
    </row>
    <row r="7" spans="2:8" ht="15">
      <c r="B7" s="84"/>
      <c r="C7" s="98"/>
      <c r="E7" s="77"/>
      <c r="F7" s="173"/>
      <c r="G7" s="173"/>
      <c r="H7" s="173"/>
    </row>
    <row r="8" spans="2:6" ht="15">
      <c r="B8" s="77" t="str">
        <f>Каталоги!B8</f>
        <v> 17 августа 2015 год</v>
      </c>
      <c r="C8" s="40"/>
      <c r="D8" s="80"/>
      <c r="E8" s="85"/>
      <c r="F8" s="77" t="s">
        <v>31</v>
      </c>
    </row>
    <row r="9" spans="2:6" ht="15">
      <c r="B9" s="77"/>
      <c r="C9" s="40"/>
      <c r="D9" s="80"/>
      <c r="E9" s="85"/>
      <c r="F9" s="77"/>
    </row>
    <row r="10" spans="1:32" s="76" customFormat="1" ht="15">
      <c r="A10" s="205" t="s">
        <v>94</v>
      </c>
      <c r="B10" s="205"/>
      <c r="C10" s="205"/>
      <c r="D10" s="205"/>
      <c r="E10" s="205"/>
      <c r="F10" s="205"/>
      <c r="G10" s="114"/>
      <c r="H10" s="114"/>
      <c r="I10" s="111"/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s="76" customFormat="1" ht="15">
      <c r="A11" s="185" t="s">
        <v>249</v>
      </c>
      <c r="B11" s="185"/>
      <c r="C11" s="185"/>
      <c r="D11" s="185"/>
      <c r="E11" s="185"/>
      <c r="F11" s="185"/>
      <c r="G11" s="114"/>
      <c r="H11" s="114"/>
      <c r="I11" s="111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6" ht="28.5">
      <c r="A12" s="69"/>
      <c r="B12" s="69"/>
      <c r="C12" s="24"/>
      <c r="D12" s="69"/>
      <c r="E12" s="85" t="s">
        <v>103</v>
      </c>
      <c r="F12" s="24">
        <f>Каталоги!F9</f>
        <v>56.5</v>
      </c>
    </row>
    <row r="13" spans="1:32" s="76" customFormat="1" ht="15">
      <c r="A13" s="74" t="s">
        <v>3</v>
      </c>
      <c r="B13" s="180" t="s">
        <v>46</v>
      </c>
      <c r="C13" s="180"/>
      <c r="D13" s="180"/>
      <c r="E13" s="180"/>
      <c r="F13" s="180"/>
      <c r="G13" s="114"/>
      <c r="H13" s="114"/>
      <c r="I13" s="111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86" customFormat="1" ht="15">
      <c r="A14" s="90" t="s">
        <v>3</v>
      </c>
      <c r="B14" s="216" t="s">
        <v>18</v>
      </c>
      <c r="C14" s="216"/>
      <c r="D14" s="216"/>
      <c r="E14" s="216"/>
      <c r="F14" s="216"/>
      <c r="G14" s="114"/>
      <c r="H14" s="114"/>
      <c r="I14" s="111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2" s="86" customFormat="1" ht="15">
      <c r="A15" s="90" t="s">
        <v>3</v>
      </c>
      <c r="B15" s="216" t="s">
        <v>47</v>
      </c>
      <c r="C15" s="216"/>
      <c r="D15" s="216"/>
      <c r="E15" s="216"/>
      <c r="F15" s="216"/>
      <c r="G15" s="114"/>
      <c r="H15" s="114"/>
      <c r="I15" s="111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s="103" customFormat="1" ht="15">
      <c r="A16" s="102" t="s">
        <v>3</v>
      </c>
      <c r="B16" s="208" t="s">
        <v>96</v>
      </c>
      <c r="C16" s="208"/>
      <c r="D16" s="208"/>
      <c r="E16" s="208"/>
      <c r="F16" s="208"/>
      <c r="G16" s="114"/>
      <c r="H16" s="114"/>
      <c r="I16" s="111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1:32" s="104" customFormat="1" ht="15">
      <c r="A17" s="102" t="s">
        <v>3</v>
      </c>
      <c r="B17" s="215" t="s">
        <v>97</v>
      </c>
      <c r="C17" s="215"/>
      <c r="D17" s="215"/>
      <c r="E17" s="215"/>
      <c r="F17" s="215"/>
      <c r="G17" s="114"/>
      <c r="H17" s="114"/>
      <c r="I17" s="111"/>
      <c r="J17" s="112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1:32" s="105" customFormat="1" ht="15" customHeight="1">
      <c r="A18" s="90" t="s">
        <v>3</v>
      </c>
      <c r="B18" s="215" t="s">
        <v>98</v>
      </c>
      <c r="C18" s="215"/>
      <c r="D18" s="215"/>
      <c r="E18" s="215"/>
      <c r="F18" s="215"/>
      <c r="G18" s="114"/>
      <c r="H18" s="114"/>
      <c r="I18" s="111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</row>
    <row r="19" spans="1:21" s="74" customFormat="1" ht="258">
      <c r="A19" s="31" t="s">
        <v>0</v>
      </c>
      <c r="B19" s="31" t="s">
        <v>69</v>
      </c>
      <c r="C19" s="31" t="s">
        <v>252</v>
      </c>
      <c r="D19" s="31" t="s">
        <v>251</v>
      </c>
      <c r="E19" s="31" t="s">
        <v>228</v>
      </c>
      <c r="F19" s="31" t="s">
        <v>250</v>
      </c>
      <c r="G19" s="141" t="s">
        <v>253</v>
      </c>
      <c r="H19" s="141" t="s">
        <v>428</v>
      </c>
      <c r="I19" s="141" t="s">
        <v>255</v>
      </c>
      <c r="J19" s="141" t="s">
        <v>256</v>
      </c>
      <c r="K19" s="141" t="s">
        <v>257</v>
      </c>
      <c r="L19" s="141" t="s">
        <v>340</v>
      </c>
      <c r="M19" s="141" t="s">
        <v>336</v>
      </c>
      <c r="N19" s="141" t="s">
        <v>337</v>
      </c>
      <c r="O19" s="141" t="s">
        <v>258</v>
      </c>
      <c r="P19" s="141" t="s">
        <v>259</v>
      </c>
      <c r="Q19" s="142" t="s">
        <v>338</v>
      </c>
      <c r="R19" s="141" t="s">
        <v>339</v>
      </c>
      <c r="S19" s="141" t="s">
        <v>260</v>
      </c>
      <c r="T19" s="143"/>
      <c r="U19" s="143"/>
    </row>
    <row r="20" spans="1:32" ht="30">
      <c r="A20" s="28">
        <v>1</v>
      </c>
      <c r="B20" s="115" t="s">
        <v>427</v>
      </c>
      <c r="C20" s="68">
        <v>1500</v>
      </c>
      <c r="D20" s="68">
        <v>1800</v>
      </c>
      <c r="E20" s="22">
        <v>52.5</v>
      </c>
      <c r="F20" s="22">
        <f aca="true" t="shared" si="0" ref="F20:F35">E20*$F$12</f>
        <v>2966.25</v>
      </c>
      <c r="G20" s="115" t="s">
        <v>271</v>
      </c>
      <c r="H20" s="115" t="s">
        <v>272</v>
      </c>
      <c r="I20" s="116" t="s">
        <v>264</v>
      </c>
      <c r="J20" s="117">
        <v>300332</v>
      </c>
      <c r="K20" s="116" t="s">
        <v>265</v>
      </c>
      <c r="L20" s="118">
        <v>250</v>
      </c>
      <c r="M20" s="118">
        <v>202</v>
      </c>
      <c r="N20" s="118">
        <v>0.38</v>
      </c>
      <c r="O20" s="118" t="s">
        <v>267</v>
      </c>
      <c r="P20" s="118" t="s">
        <v>268</v>
      </c>
      <c r="Q20" s="119" t="s">
        <v>274</v>
      </c>
      <c r="R20" s="118" t="s">
        <v>267</v>
      </c>
      <c r="S20" s="118" t="s">
        <v>266</v>
      </c>
      <c r="AF20" s="76"/>
    </row>
    <row r="21" spans="1:32" ht="30">
      <c r="A21" s="28">
        <f>1+A20</f>
        <v>2</v>
      </c>
      <c r="B21" s="68" t="s">
        <v>348</v>
      </c>
      <c r="C21" s="68">
        <v>1500</v>
      </c>
      <c r="D21" s="68">
        <v>1300</v>
      </c>
      <c r="E21" s="22">
        <v>91.25</v>
      </c>
      <c r="F21" s="22">
        <f t="shared" si="0"/>
        <v>5155.625</v>
      </c>
      <c r="G21" s="115" t="s">
        <v>275</v>
      </c>
      <c r="H21" s="115" t="s">
        <v>272</v>
      </c>
      <c r="I21" s="116" t="s">
        <v>277</v>
      </c>
      <c r="J21" s="117">
        <v>300108</v>
      </c>
      <c r="K21" s="116" t="s">
        <v>265</v>
      </c>
      <c r="L21" s="118">
        <v>200</v>
      </c>
      <c r="M21" s="118">
        <v>310</v>
      </c>
      <c r="N21" s="118" t="s">
        <v>266</v>
      </c>
      <c r="O21" s="118" t="s">
        <v>267</v>
      </c>
      <c r="P21" s="118" t="s">
        <v>268</v>
      </c>
      <c r="Q21" s="119" t="s">
        <v>278</v>
      </c>
      <c r="R21" s="118" t="s">
        <v>267</v>
      </c>
      <c r="S21" s="118" t="s">
        <v>270</v>
      </c>
      <c r="V21" s="76"/>
      <c r="W21" s="76"/>
      <c r="AE21" s="76"/>
      <c r="AF21" s="86"/>
    </row>
    <row r="22" spans="1:32" ht="30">
      <c r="A22" s="28">
        <f aca="true" t="shared" si="1" ref="A22:A85">1+A21</f>
        <v>3</v>
      </c>
      <c r="B22" s="106" t="s">
        <v>349</v>
      </c>
      <c r="C22" s="68">
        <v>1500</v>
      </c>
      <c r="D22" s="68">
        <v>1600</v>
      </c>
      <c r="E22" s="22">
        <v>66.25</v>
      </c>
      <c r="F22" s="22">
        <f t="shared" si="0"/>
        <v>3743.125</v>
      </c>
      <c r="G22" s="115" t="s">
        <v>275</v>
      </c>
      <c r="H22" s="115" t="s">
        <v>272</v>
      </c>
      <c r="I22" s="116" t="s">
        <v>264</v>
      </c>
      <c r="J22" s="117">
        <v>300107</v>
      </c>
      <c r="K22" s="116" t="s">
        <v>265</v>
      </c>
      <c r="L22" s="118">
        <v>195</v>
      </c>
      <c r="M22" s="118">
        <v>170</v>
      </c>
      <c r="N22" s="118" t="s">
        <v>266</v>
      </c>
      <c r="O22" s="118" t="s">
        <v>267</v>
      </c>
      <c r="P22" s="118" t="s">
        <v>268</v>
      </c>
      <c r="Q22" s="119" t="s">
        <v>269</v>
      </c>
      <c r="R22" s="118" t="s">
        <v>267</v>
      </c>
      <c r="S22" s="118" t="s">
        <v>270</v>
      </c>
      <c r="V22" s="76"/>
      <c r="W22" s="76"/>
      <c r="AF22" s="86"/>
    </row>
    <row r="23" spans="1:32" ht="30">
      <c r="A23" s="28">
        <f t="shared" si="1"/>
        <v>4</v>
      </c>
      <c r="B23" s="68" t="s">
        <v>341</v>
      </c>
      <c r="C23" s="68">
        <v>1500</v>
      </c>
      <c r="D23" s="68">
        <v>1800</v>
      </c>
      <c r="E23" s="22">
        <v>56.25</v>
      </c>
      <c r="F23" s="22">
        <f t="shared" si="0"/>
        <v>3178.125</v>
      </c>
      <c r="G23" s="115" t="s">
        <v>275</v>
      </c>
      <c r="H23" s="115" t="s">
        <v>272</v>
      </c>
      <c r="I23" s="116" t="s">
        <v>279</v>
      </c>
      <c r="J23" s="117">
        <v>300109</v>
      </c>
      <c r="K23" s="116" t="s">
        <v>265</v>
      </c>
      <c r="L23" s="118">
        <v>195</v>
      </c>
      <c r="M23" s="118">
        <v>330</v>
      </c>
      <c r="N23" s="118" t="s">
        <v>266</v>
      </c>
      <c r="O23" s="118" t="s">
        <v>267</v>
      </c>
      <c r="P23" s="118" t="s">
        <v>268</v>
      </c>
      <c r="Q23" s="119" t="s">
        <v>269</v>
      </c>
      <c r="R23" s="118" t="s">
        <v>267</v>
      </c>
      <c r="S23" s="118" t="s">
        <v>270</v>
      </c>
      <c r="AE23" s="76"/>
      <c r="AF23" s="103"/>
    </row>
    <row r="24" spans="1:32" ht="60">
      <c r="A24" s="28">
        <f t="shared" si="1"/>
        <v>5</v>
      </c>
      <c r="B24" s="68" t="s">
        <v>350</v>
      </c>
      <c r="C24" s="68">
        <v>1500</v>
      </c>
      <c r="D24" s="68">
        <v>1300</v>
      </c>
      <c r="E24" s="22">
        <v>56.25</v>
      </c>
      <c r="F24" s="22">
        <f t="shared" si="0"/>
        <v>3178.125</v>
      </c>
      <c r="G24" s="115" t="s">
        <v>275</v>
      </c>
      <c r="H24" s="115" t="s">
        <v>272</v>
      </c>
      <c r="I24" s="116" t="s">
        <v>277</v>
      </c>
      <c r="J24" s="117">
        <v>300133</v>
      </c>
      <c r="K24" s="116" t="s">
        <v>265</v>
      </c>
      <c r="L24" s="118">
        <v>250</v>
      </c>
      <c r="M24" s="118">
        <v>436</v>
      </c>
      <c r="N24" s="118">
        <v>0.47</v>
      </c>
      <c r="O24" s="118" t="s">
        <v>267</v>
      </c>
      <c r="P24" s="118" t="s">
        <v>268</v>
      </c>
      <c r="Q24" s="119" t="s">
        <v>274</v>
      </c>
      <c r="R24" s="118" t="s">
        <v>267</v>
      </c>
      <c r="S24" s="118" t="s">
        <v>270</v>
      </c>
      <c r="W24" s="86"/>
      <c r="AE24" s="86"/>
      <c r="AF24" s="104"/>
    </row>
    <row r="25" spans="1:32" ht="105">
      <c r="A25" s="28">
        <f t="shared" si="1"/>
        <v>6</v>
      </c>
      <c r="B25" s="68" t="s">
        <v>342</v>
      </c>
      <c r="C25" s="68">
        <v>1500</v>
      </c>
      <c r="D25" s="68">
        <v>1800</v>
      </c>
      <c r="E25" s="22">
        <v>37.5</v>
      </c>
      <c r="F25" s="22">
        <f t="shared" si="0"/>
        <v>2118.75</v>
      </c>
      <c r="G25" s="115" t="s">
        <v>275</v>
      </c>
      <c r="H25" s="115" t="s">
        <v>272</v>
      </c>
      <c r="I25" s="116" t="s">
        <v>264</v>
      </c>
      <c r="J25" s="117">
        <v>300100</v>
      </c>
      <c r="K25" s="116" t="s">
        <v>265</v>
      </c>
      <c r="L25" s="118">
        <v>200</v>
      </c>
      <c r="M25" s="118">
        <v>253</v>
      </c>
      <c r="N25" s="118">
        <v>0.39</v>
      </c>
      <c r="O25" s="118" t="s">
        <v>267</v>
      </c>
      <c r="P25" s="118" t="s">
        <v>268</v>
      </c>
      <c r="Q25" s="119" t="s">
        <v>274</v>
      </c>
      <c r="R25" s="118" t="s">
        <v>267</v>
      </c>
      <c r="S25" s="118" t="s">
        <v>270</v>
      </c>
      <c r="V25" s="76"/>
      <c r="W25" s="76"/>
      <c r="AE25" s="86"/>
      <c r="AF25" s="105"/>
    </row>
    <row r="26" spans="1:31" ht="30">
      <c r="A26" s="28">
        <f t="shared" si="1"/>
        <v>7</v>
      </c>
      <c r="B26" s="68" t="s">
        <v>343</v>
      </c>
      <c r="C26" s="68">
        <v>1500</v>
      </c>
      <c r="D26" s="68">
        <v>1800</v>
      </c>
      <c r="E26" s="22">
        <v>56.25</v>
      </c>
      <c r="F26" s="22">
        <f t="shared" si="0"/>
        <v>3178.125</v>
      </c>
      <c r="G26" s="115" t="s">
        <v>271</v>
      </c>
      <c r="H26" s="115" t="s">
        <v>272</v>
      </c>
      <c r="I26" s="116" t="s">
        <v>264</v>
      </c>
      <c r="J26" s="117">
        <v>300213</v>
      </c>
      <c r="K26" s="116" t="s">
        <v>265</v>
      </c>
      <c r="L26" s="118">
        <v>195</v>
      </c>
      <c r="M26" s="118">
        <v>170</v>
      </c>
      <c r="N26" s="118" t="s">
        <v>266</v>
      </c>
      <c r="O26" s="118" t="s">
        <v>267</v>
      </c>
      <c r="P26" s="118" t="s">
        <v>268</v>
      </c>
      <c r="Q26" s="119" t="s">
        <v>269</v>
      </c>
      <c r="R26" s="118" t="s">
        <v>267</v>
      </c>
      <c r="S26" s="118" t="s">
        <v>270</v>
      </c>
      <c r="Y26" s="76"/>
      <c r="Z26" s="76"/>
      <c r="AA26" s="76"/>
      <c r="AB26" s="76"/>
      <c r="AE26" s="103"/>
    </row>
    <row r="27" spans="1:31" ht="30">
      <c r="A27" s="28">
        <f t="shared" si="1"/>
        <v>8</v>
      </c>
      <c r="B27" s="68" t="s">
        <v>344</v>
      </c>
      <c r="C27" s="68">
        <v>1500</v>
      </c>
      <c r="D27" s="68">
        <v>1500</v>
      </c>
      <c r="E27" s="22">
        <v>60</v>
      </c>
      <c r="F27" s="22">
        <f t="shared" si="0"/>
        <v>3390</v>
      </c>
      <c r="G27" s="115" t="s">
        <v>271</v>
      </c>
      <c r="H27" s="115" t="s">
        <v>272</v>
      </c>
      <c r="I27" s="116" t="s">
        <v>282</v>
      </c>
      <c r="J27" s="117">
        <v>300203</v>
      </c>
      <c r="K27" s="120" t="s">
        <v>283</v>
      </c>
      <c r="L27" s="118">
        <v>180</v>
      </c>
      <c r="M27" s="118">
        <v>175</v>
      </c>
      <c r="N27" s="116">
        <v>0.35</v>
      </c>
      <c r="O27" s="118" t="s">
        <v>267</v>
      </c>
      <c r="P27" s="118" t="s">
        <v>268</v>
      </c>
      <c r="Q27" s="119" t="s">
        <v>274</v>
      </c>
      <c r="R27" s="118" t="s">
        <v>267</v>
      </c>
      <c r="S27" s="67" t="s">
        <v>270</v>
      </c>
      <c r="X27" s="76"/>
      <c r="Y27" s="76"/>
      <c r="Z27" s="76"/>
      <c r="AA27" s="76"/>
      <c r="AB27" s="76"/>
      <c r="AC27" s="76"/>
      <c r="AD27" s="76"/>
      <c r="AE27" s="104"/>
    </row>
    <row r="28" spans="1:31" ht="30">
      <c r="A28" s="28">
        <f t="shared" si="1"/>
        <v>9</v>
      </c>
      <c r="B28" s="68" t="s">
        <v>345</v>
      </c>
      <c r="C28" s="68">
        <v>1500</v>
      </c>
      <c r="D28" s="68">
        <v>1800</v>
      </c>
      <c r="E28" s="22">
        <v>46.25</v>
      </c>
      <c r="F28" s="22">
        <f t="shared" si="0"/>
        <v>2613.125</v>
      </c>
      <c r="G28" s="115" t="s">
        <v>275</v>
      </c>
      <c r="H28" s="115" t="s">
        <v>272</v>
      </c>
      <c r="I28" s="116" t="s">
        <v>264</v>
      </c>
      <c r="J28" s="117">
        <v>300320</v>
      </c>
      <c r="K28" s="116" t="s">
        <v>284</v>
      </c>
      <c r="L28" s="118">
        <v>200</v>
      </c>
      <c r="M28" s="118">
        <v>241</v>
      </c>
      <c r="N28" s="118">
        <v>0.4</v>
      </c>
      <c r="O28" s="118" t="s">
        <v>267</v>
      </c>
      <c r="P28" s="118" t="s">
        <v>268</v>
      </c>
      <c r="Q28" s="119" t="s">
        <v>266</v>
      </c>
      <c r="R28" s="118" t="s">
        <v>267</v>
      </c>
      <c r="S28" s="118" t="s">
        <v>266</v>
      </c>
      <c r="X28" s="76"/>
      <c r="AC28" s="76"/>
      <c r="AD28" s="76"/>
      <c r="AE28" s="105"/>
    </row>
    <row r="29" spans="1:28" ht="30">
      <c r="A29" s="28">
        <f t="shared" si="1"/>
        <v>10</v>
      </c>
      <c r="B29" s="68" t="s">
        <v>346</v>
      </c>
      <c r="C29" s="68">
        <v>1500</v>
      </c>
      <c r="D29" s="68">
        <v>1800</v>
      </c>
      <c r="E29" s="22">
        <v>46.25</v>
      </c>
      <c r="F29" s="22">
        <f t="shared" si="0"/>
        <v>2613.125</v>
      </c>
      <c r="G29" s="115" t="s">
        <v>275</v>
      </c>
      <c r="H29" s="115" t="s">
        <v>272</v>
      </c>
      <c r="I29" s="116" t="s">
        <v>264</v>
      </c>
      <c r="J29" s="117">
        <v>300307</v>
      </c>
      <c r="K29" s="116" t="s">
        <v>284</v>
      </c>
      <c r="L29" s="118">
        <v>200</v>
      </c>
      <c r="M29" s="118">
        <v>184</v>
      </c>
      <c r="N29" s="118">
        <v>0.39</v>
      </c>
      <c r="O29" s="118" t="s">
        <v>267</v>
      </c>
      <c r="P29" s="118" t="s">
        <v>268</v>
      </c>
      <c r="Q29" s="119" t="s">
        <v>266</v>
      </c>
      <c r="R29" s="118" t="s">
        <v>267</v>
      </c>
      <c r="S29" s="118" t="s">
        <v>266</v>
      </c>
      <c r="X29" s="76"/>
      <c r="Y29" s="76"/>
      <c r="Z29" s="76"/>
      <c r="AA29" s="76"/>
      <c r="AB29" s="76"/>
    </row>
    <row r="30" spans="1:30" ht="30">
      <c r="A30" s="28">
        <f t="shared" si="1"/>
        <v>11</v>
      </c>
      <c r="B30" s="68" t="s">
        <v>347</v>
      </c>
      <c r="C30" s="68">
        <v>1500</v>
      </c>
      <c r="D30" s="68">
        <v>1800</v>
      </c>
      <c r="E30" s="22">
        <v>66.25</v>
      </c>
      <c r="F30" s="22">
        <f t="shared" si="0"/>
        <v>3743.125</v>
      </c>
      <c r="G30" s="115" t="s">
        <v>271</v>
      </c>
      <c r="H30" s="115" t="s">
        <v>272</v>
      </c>
      <c r="I30" s="121" t="s">
        <v>277</v>
      </c>
      <c r="J30" s="117">
        <v>300258</v>
      </c>
      <c r="K30" s="116" t="s">
        <v>265</v>
      </c>
      <c r="L30" s="122">
        <v>210</v>
      </c>
      <c r="M30" s="122">
        <v>275</v>
      </c>
      <c r="N30" s="121">
        <v>0.26</v>
      </c>
      <c r="O30" s="118" t="s">
        <v>267</v>
      </c>
      <c r="P30" s="122" t="s">
        <v>268</v>
      </c>
      <c r="Q30" s="119" t="s">
        <v>274</v>
      </c>
      <c r="R30" s="121" t="s">
        <v>267</v>
      </c>
      <c r="S30" s="121" t="s">
        <v>270</v>
      </c>
      <c r="X30" s="86"/>
      <c r="Y30" s="86"/>
      <c r="Z30" s="86"/>
      <c r="AA30" s="86"/>
      <c r="AB30" s="86"/>
      <c r="AC30" s="76"/>
      <c r="AD30" s="76"/>
    </row>
    <row r="31" spans="1:30" ht="30">
      <c r="A31" s="28">
        <f t="shared" si="1"/>
        <v>12</v>
      </c>
      <c r="B31" s="107" t="s">
        <v>351</v>
      </c>
      <c r="C31" s="95">
        <v>1500</v>
      </c>
      <c r="D31" s="95">
        <v>1800</v>
      </c>
      <c r="E31" s="22">
        <v>56.25</v>
      </c>
      <c r="F31" s="22">
        <f t="shared" si="0"/>
        <v>3178.125</v>
      </c>
      <c r="G31" s="115" t="s">
        <v>261</v>
      </c>
      <c r="H31" s="115" t="s">
        <v>262</v>
      </c>
      <c r="I31" s="116" t="s">
        <v>264</v>
      </c>
      <c r="J31" s="117">
        <v>300302</v>
      </c>
      <c r="K31" s="116" t="s">
        <v>265</v>
      </c>
      <c r="L31" s="118">
        <v>195</v>
      </c>
      <c r="M31" s="118">
        <v>170</v>
      </c>
      <c r="N31" s="118" t="s">
        <v>266</v>
      </c>
      <c r="O31" s="118" t="s">
        <v>267</v>
      </c>
      <c r="P31" s="118" t="s">
        <v>268</v>
      </c>
      <c r="Q31" s="119" t="s">
        <v>269</v>
      </c>
      <c r="R31" s="118" t="s">
        <v>267</v>
      </c>
      <c r="S31" s="118" t="s">
        <v>270</v>
      </c>
      <c r="X31" s="86"/>
      <c r="Y31" s="86"/>
      <c r="Z31" s="86"/>
      <c r="AA31" s="86"/>
      <c r="AB31" s="86"/>
      <c r="AC31" s="86"/>
      <c r="AD31" s="86"/>
    </row>
    <row r="32" spans="1:30" ht="60">
      <c r="A32" s="28">
        <f t="shared" si="1"/>
        <v>13</v>
      </c>
      <c r="B32" s="108" t="s">
        <v>352</v>
      </c>
      <c r="C32" s="95">
        <v>1500</v>
      </c>
      <c r="D32" s="95">
        <v>1800</v>
      </c>
      <c r="E32" s="22">
        <v>43.75</v>
      </c>
      <c r="F32" s="22">
        <f t="shared" si="0"/>
        <v>2471.875</v>
      </c>
      <c r="G32" s="115" t="s">
        <v>275</v>
      </c>
      <c r="H32" s="115" t="s">
        <v>272</v>
      </c>
      <c r="I32" s="116" t="s">
        <v>264</v>
      </c>
      <c r="J32" s="117">
        <v>300106</v>
      </c>
      <c r="K32" s="116" t="s">
        <v>288</v>
      </c>
      <c r="L32" s="118">
        <v>180</v>
      </c>
      <c r="M32" s="118">
        <v>185</v>
      </c>
      <c r="N32" s="118">
        <v>0.4</v>
      </c>
      <c r="O32" s="118" t="s">
        <v>267</v>
      </c>
      <c r="P32" s="118" t="s">
        <v>268</v>
      </c>
      <c r="Q32" s="119" t="s">
        <v>274</v>
      </c>
      <c r="R32" s="118" t="s">
        <v>267</v>
      </c>
      <c r="S32" s="118" t="s">
        <v>270</v>
      </c>
      <c r="X32" s="103"/>
      <c r="Y32" s="103"/>
      <c r="Z32" s="103"/>
      <c r="AA32" s="103"/>
      <c r="AB32" s="103"/>
      <c r="AC32" s="86"/>
      <c r="AD32" s="86"/>
    </row>
    <row r="33" spans="1:30" ht="30">
      <c r="A33" s="28">
        <f t="shared" si="1"/>
        <v>14</v>
      </c>
      <c r="B33" s="95" t="s">
        <v>353</v>
      </c>
      <c r="C33" s="95">
        <v>1500</v>
      </c>
      <c r="D33" s="95">
        <v>1800</v>
      </c>
      <c r="E33" s="22">
        <v>50</v>
      </c>
      <c r="F33" s="22">
        <f t="shared" si="0"/>
        <v>2825</v>
      </c>
      <c r="G33" s="115" t="s">
        <v>275</v>
      </c>
      <c r="H33" s="115" t="s">
        <v>272</v>
      </c>
      <c r="I33" s="116" t="s">
        <v>264</v>
      </c>
      <c r="J33" s="117">
        <v>300335</v>
      </c>
      <c r="K33" s="116" t="s">
        <v>265</v>
      </c>
      <c r="L33" s="118">
        <v>200</v>
      </c>
      <c r="M33" s="118" t="s">
        <v>266</v>
      </c>
      <c r="N33" s="118" t="s">
        <v>266</v>
      </c>
      <c r="O33" s="118" t="s">
        <v>267</v>
      </c>
      <c r="P33" s="118" t="s">
        <v>268</v>
      </c>
      <c r="Q33" s="118" t="s">
        <v>266</v>
      </c>
      <c r="R33" s="118" t="s">
        <v>267</v>
      </c>
      <c r="S33" s="118" t="s">
        <v>266</v>
      </c>
      <c r="X33" s="104"/>
      <c r="AC33" s="103"/>
      <c r="AD33" s="103"/>
    </row>
    <row r="34" spans="1:19" ht="30">
      <c r="A34" s="28">
        <f t="shared" si="1"/>
        <v>15</v>
      </c>
      <c r="B34" s="95" t="s">
        <v>354</v>
      </c>
      <c r="C34" s="95">
        <v>1500</v>
      </c>
      <c r="D34" s="95">
        <v>1100</v>
      </c>
      <c r="E34" s="22">
        <v>50</v>
      </c>
      <c r="F34" s="22">
        <f t="shared" si="0"/>
        <v>2825</v>
      </c>
      <c r="G34" s="115" t="s">
        <v>261</v>
      </c>
      <c r="H34" s="115" t="s">
        <v>262</v>
      </c>
      <c r="I34" s="116" t="s">
        <v>264</v>
      </c>
      <c r="J34" s="117">
        <v>300223</v>
      </c>
      <c r="K34" s="116" t="s">
        <v>290</v>
      </c>
      <c r="L34" s="118">
        <v>180</v>
      </c>
      <c r="M34" s="118">
        <v>320</v>
      </c>
      <c r="N34" s="118">
        <v>0.52</v>
      </c>
      <c r="O34" s="118" t="s">
        <v>267</v>
      </c>
      <c r="P34" s="118" t="s">
        <v>268</v>
      </c>
      <c r="Q34" s="119" t="s">
        <v>274</v>
      </c>
      <c r="R34" s="118" t="s">
        <v>267</v>
      </c>
      <c r="S34" s="118" t="s">
        <v>270</v>
      </c>
    </row>
    <row r="35" spans="1:19" ht="30">
      <c r="A35" s="28">
        <f t="shared" si="1"/>
        <v>16</v>
      </c>
      <c r="B35" s="95" t="s">
        <v>355</v>
      </c>
      <c r="C35" s="95">
        <v>1500</v>
      </c>
      <c r="D35" s="95">
        <v>1500</v>
      </c>
      <c r="E35" s="22">
        <v>43.75</v>
      </c>
      <c r="F35" s="22">
        <f t="shared" si="0"/>
        <v>2471.875</v>
      </c>
      <c r="G35" s="115" t="s">
        <v>275</v>
      </c>
      <c r="H35" s="115" t="s">
        <v>272</v>
      </c>
      <c r="I35" s="116" t="s">
        <v>264</v>
      </c>
      <c r="J35" s="117">
        <v>300221</v>
      </c>
      <c r="K35" s="116" t="s">
        <v>265</v>
      </c>
      <c r="L35" s="118">
        <v>200</v>
      </c>
      <c r="M35" s="118">
        <v>163</v>
      </c>
      <c r="N35" s="118">
        <v>0.41</v>
      </c>
      <c r="O35" s="118" t="s">
        <v>267</v>
      </c>
      <c r="P35" s="118" t="s">
        <v>268</v>
      </c>
      <c r="Q35" s="118" t="s">
        <v>266</v>
      </c>
      <c r="R35" s="118" t="s">
        <v>267</v>
      </c>
      <c r="S35" s="118" t="s">
        <v>266</v>
      </c>
    </row>
    <row r="36" spans="1:19" ht="45">
      <c r="A36" s="28">
        <f t="shared" si="1"/>
        <v>17</v>
      </c>
      <c r="B36" s="95" t="s">
        <v>357</v>
      </c>
      <c r="C36" s="95"/>
      <c r="D36" s="95"/>
      <c r="E36" s="22"/>
      <c r="F36" s="22"/>
      <c r="G36" s="115" t="s">
        <v>275</v>
      </c>
      <c r="H36" s="115" t="s">
        <v>272</v>
      </c>
      <c r="I36" s="116" t="s">
        <v>277</v>
      </c>
      <c r="J36" s="117">
        <v>300511</v>
      </c>
      <c r="K36" s="116" t="s">
        <v>265</v>
      </c>
      <c r="L36" s="118">
        <v>200</v>
      </c>
      <c r="M36" s="118">
        <v>265</v>
      </c>
      <c r="N36" s="118">
        <v>0.4</v>
      </c>
      <c r="O36" s="118" t="s">
        <v>267</v>
      </c>
      <c r="P36" s="118" t="s">
        <v>268</v>
      </c>
      <c r="Q36" s="119" t="s">
        <v>356</v>
      </c>
      <c r="R36" s="118" t="s">
        <v>267</v>
      </c>
      <c r="S36" s="118" t="s">
        <v>270</v>
      </c>
    </row>
    <row r="37" spans="1:19" ht="30">
      <c r="A37" s="28">
        <f t="shared" si="1"/>
        <v>18</v>
      </c>
      <c r="B37" s="95" t="s">
        <v>358</v>
      </c>
      <c r="C37" s="95">
        <v>1500</v>
      </c>
      <c r="D37" s="95">
        <v>1800</v>
      </c>
      <c r="E37" s="22">
        <v>56.25</v>
      </c>
      <c r="F37" s="22">
        <f aca="true" t="shared" si="2" ref="F37:F50">E37*$F$12</f>
        <v>3178.125</v>
      </c>
      <c r="G37" s="115" t="s">
        <v>275</v>
      </c>
      <c r="H37" s="115" t="s">
        <v>272</v>
      </c>
      <c r="I37" s="116" t="s">
        <v>264</v>
      </c>
      <c r="J37" s="117">
        <v>300215</v>
      </c>
      <c r="K37" s="116" t="s">
        <v>265</v>
      </c>
      <c r="L37" s="67">
        <v>195</v>
      </c>
      <c r="M37" s="123" t="s">
        <v>266</v>
      </c>
      <c r="N37" s="123" t="s">
        <v>266</v>
      </c>
      <c r="O37" s="118" t="s">
        <v>267</v>
      </c>
      <c r="P37" s="118" t="s">
        <v>268</v>
      </c>
      <c r="Q37" s="123" t="s">
        <v>266</v>
      </c>
      <c r="R37" s="118" t="s">
        <v>267</v>
      </c>
      <c r="S37" s="123" t="s">
        <v>266</v>
      </c>
    </row>
    <row r="38" spans="1:20" ht="30">
      <c r="A38" s="28">
        <f t="shared" si="1"/>
        <v>19</v>
      </c>
      <c r="B38" s="68" t="s">
        <v>359</v>
      </c>
      <c r="C38" s="68">
        <v>1500</v>
      </c>
      <c r="D38" s="68">
        <v>1800</v>
      </c>
      <c r="E38" s="22">
        <v>81.25</v>
      </c>
      <c r="F38" s="22">
        <f t="shared" si="2"/>
        <v>4590.625</v>
      </c>
      <c r="G38" s="115" t="s">
        <v>291</v>
      </c>
      <c r="H38" s="115" t="s">
        <v>262</v>
      </c>
      <c r="I38" s="116" t="s">
        <v>264</v>
      </c>
      <c r="J38" s="124">
        <v>300228</v>
      </c>
      <c r="K38" s="116" t="s">
        <v>265</v>
      </c>
      <c r="L38" s="118">
        <v>200</v>
      </c>
      <c r="M38" s="118">
        <v>130</v>
      </c>
      <c r="N38" s="118" t="s">
        <v>266</v>
      </c>
      <c r="O38" s="118" t="s">
        <v>267</v>
      </c>
      <c r="P38" s="118" t="s">
        <v>268</v>
      </c>
      <c r="Q38" s="119" t="s">
        <v>269</v>
      </c>
      <c r="R38" s="118" t="s">
        <v>267</v>
      </c>
      <c r="S38" s="118" t="s">
        <v>270</v>
      </c>
      <c r="T38" s="125"/>
    </row>
    <row r="39" spans="1:20" ht="30">
      <c r="A39" s="28">
        <f t="shared" si="1"/>
        <v>20</v>
      </c>
      <c r="B39" s="68" t="s">
        <v>360</v>
      </c>
      <c r="C39" s="68">
        <v>1500</v>
      </c>
      <c r="D39" s="68">
        <v>1800</v>
      </c>
      <c r="E39" s="22">
        <v>66.25</v>
      </c>
      <c r="F39" s="22">
        <f t="shared" si="2"/>
        <v>3743.125</v>
      </c>
      <c r="G39" s="115" t="s">
        <v>275</v>
      </c>
      <c r="H39" s="115" t="s">
        <v>272</v>
      </c>
      <c r="I39" s="116" t="s">
        <v>264</v>
      </c>
      <c r="J39" s="124">
        <v>300312</v>
      </c>
      <c r="K39" s="116" t="s">
        <v>265</v>
      </c>
      <c r="L39" s="118">
        <v>200</v>
      </c>
      <c r="M39" s="118">
        <v>190</v>
      </c>
      <c r="N39" s="118" t="s">
        <v>266</v>
      </c>
      <c r="O39" s="118" t="s">
        <v>267</v>
      </c>
      <c r="P39" s="118" t="s">
        <v>268</v>
      </c>
      <c r="Q39" s="119" t="s">
        <v>269</v>
      </c>
      <c r="R39" s="118" t="s">
        <v>267</v>
      </c>
      <c r="S39" s="118" t="s">
        <v>270</v>
      </c>
      <c r="T39" s="125"/>
    </row>
    <row r="40" spans="1:19" ht="30">
      <c r="A40" s="28">
        <f t="shared" si="1"/>
        <v>21</v>
      </c>
      <c r="B40" s="68" t="s">
        <v>362</v>
      </c>
      <c r="C40" s="68">
        <v>1500</v>
      </c>
      <c r="D40" s="68">
        <v>1300</v>
      </c>
      <c r="E40" s="22">
        <v>93.75</v>
      </c>
      <c r="F40" s="22">
        <f t="shared" si="2"/>
        <v>5296.875</v>
      </c>
      <c r="G40" s="115" t="s">
        <v>275</v>
      </c>
      <c r="H40" s="115" t="s">
        <v>272</v>
      </c>
      <c r="I40" s="116" t="s">
        <v>277</v>
      </c>
      <c r="J40" s="117">
        <v>300301</v>
      </c>
      <c r="K40" s="116" t="s">
        <v>265</v>
      </c>
      <c r="L40" s="118">
        <v>200</v>
      </c>
      <c r="M40" s="118">
        <v>280</v>
      </c>
      <c r="N40" s="118">
        <v>0.44</v>
      </c>
      <c r="O40" s="118" t="s">
        <v>267</v>
      </c>
      <c r="P40" s="118" t="s">
        <v>268</v>
      </c>
      <c r="Q40" s="119" t="s">
        <v>278</v>
      </c>
      <c r="R40" s="118" t="s">
        <v>267</v>
      </c>
      <c r="S40" s="118" t="s">
        <v>270</v>
      </c>
    </row>
    <row r="41" spans="1:20" ht="30">
      <c r="A41" s="28">
        <f t="shared" si="1"/>
        <v>22</v>
      </c>
      <c r="B41" s="68" t="s">
        <v>361</v>
      </c>
      <c r="C41" s="68">
        <v>1500</v>
      </c>
      <c r="D41" s="68">
        <v>1800</v>
      </c>
      <c r="E41" s="22">
        <v>73.75</v>
      </c>
      <c r="F41" s="22">
        <f t="shared" si="2"/>
        <v>4166.875</v>
      </c>
      <c r="G41" s="115" t="s">
        <v>275</v>
      </c>
      <c r="H41" s="115" t="s">
        <v>272</v>
      </c>
      <c r="I41" s="116" t="s">
        <v>264</v>
      </c>
      <c r="J41" s="117">
        <v>300300</v>
      </c>
      <c r="K41" s="116" t="s">
        <v>265</v>
      </c>
      <c r="L41" s="118">
        <v>200</v>
      </c>
      <c r="M41" s="118">
        <v>135</v>
      </c>
      <c r="N41" s="118">
        <v>0.22</v>
      </c>
      <c r="O41" s="118" t="s">
        <v>267</v>
      </c>
      <c r="P41" s="118" t="s">
        <v>268</v>
      </c>
      <c r="Q41" s="119" t="s">
        <v>269</v>
      </c>
      <c r="R41" s="118" t="s">
        <v>267</v>
      </c>
      <c r="S41" s="118" t="s">
        <v>270</v>
      </c>
      <c r="T41" s="125"/>
    </row>
    <row r="42" spans="1:19" ht="30">
      <c r="A42" s="28">
        <f t="shared" si="1"/>
        <v>23</v>
      </c>
      <c r="B42" s="68" t="s">
        <v>363</v>
      </c>
      <c r="C42" s="68">
        <v>1500</v>
      </c>
      <c r="D42" s="68">
        <v>1800</v>
      </c>
      <c r="E42" s="22">
        <v>52.5</v>
      </c>
      <c r="F42" s="22">
        <f t="shared" si="2"/>
        <v>2966.25</v>
      </c>
      <c r="G42" s="115" t="s">
        <v>271</v>
      </c>
      <c r="H42" s="115" t="s">
        <v>272</v>
      </c>
      <c r="I42" s="116" t="s">
        <v>264</v>
      </c>
      <c r="J42" s="117">
        <v>300330</v>
      </c>
      <c r="K42" s="116" t="s">
        <v>265</v>
      </c>
      <c r="L42" s="118">
        <v>280</v>
      </c>
      <c r="M42" s="118">
        <v>163</v>
      </c>
      <c r="N42" s="118">
        <v>0.31</v>
      </c>
      <c r="O42" s="118" t="s">
        <v>267</v>
      </c>
      <c r="P42" s="118" t="s">
        <v>268</v>
      </c>
      <c r="Q42" s="119" t="s">
        <v>293</v>
      </c>
      <c r="R42" s="118" t="s">
        <v>267</v>
      </c>
      <c r="S42" s="118" t="s">
        <v>270</v>
      </c>
    </row>
    <row r="43" spans="1:19" ht="30">
      <c r="A43" s="28">
        <f t="shared" si="1"/>
        <v>24</v>
      </c>
      <c r="B43" s="68" t="s">
        <v>364</v>
      </c>
      <c r="C43" s="68">
        <v>1500</v>
      </c>
      <c r="D43" s="68">
        <v>1800</v>
      </c>
      <c r="E43" s="22">
        <v>68.75</v>
      </c>
      <c r="F43" s="22">
        <f t="shared" si="2"/>
        <v>3884.375</v>
      </c>
      <c r="G43" s="115" t="s">
        <v>275</v>
      </c>
      <c r="H43" s="115" t="s">
        <v>272</v>
      </c>
      <c r="I43" s="116" t="s">
        <v>264</v>
      </c>
      <c r="J43" s="117">
        <v>300309</v>
      </c>
      <c r="K43" s="116" t="s">
        <v>265</v>
      </c>
      <c r="L43" s="118">
        <v>200</v>
      </c>
      <c r="M43" s="118" t="s">
        <v>266</v>
      </c>
      <c r="N43" s="118" t="s">
        <v>266</v>
      </c>
      <c r="O43" s="118" t="s">
        <v>267</v>
      </c>
      <c r="P43" s="118" t="s">
        <v>268</v>
      </c>
      <c r="Q43" s="119" t="s">
        <v>269</v>
      </c>
      <c r="R43" s="118" t="s">
        <v>267</v>
      </c>
      <c r="S43" s="118" t="s">
        <v>266</v>
      </c>
    </row>
    <row r="44" spans="1:21" ht="30">
      <c r="A44" s="28">
        <f t="shared" si="1"/>
        <v>25</v>
      </c>
      <c r="B44" s="68" t="s">
        <v>365</v>
      </c>
      <c r="C44" s="68">
        <v>1500</v>
      </c>
      <c r="D44" s="68">
        <v>1500</v>
      </c>
      <c r="E44" s="22">
        <v>43.75</v>
      </c>
      <c r="F44" s="22">
        <f t="shared" si="2"/>
        <v>2471.875</v>
      </c>
      <c r="G44" s="115" t="s">
        <v>291</v>
      </c>
      <c r="H44" s="115" t="s">
        <v>272</v>
      </c>
      <c r="I44" s="116" t="s">
        <v>264</v>
      </c>
      <c r="J44" s="117">
        <v>300515</v>
      </c>
      <c r="K44" s="116" t="s">
        <v>265</v>
      </c>
      <c r="L44" s="118">
        <v>200</v>
      </c>
      <c r="M44" s="118">
        <v>200</v>
      </c>
      <c r="N44" s="118">
        <v>0.47</v>
      </c>
      <c r="O44" s="118" t="s">
        <v>267</v>
      </c>
      <c r="P44" s="118" t="s">
        <v>268</v>
      </c>
      <c r="Q44" s="119" t="s">
        <v>274</v>
      </c>
      <c r="R44" s="118" t="s">
        <v>267</v>
      </c>
      <c r="S44" s="118" t="s">
        <v>270</v>
      </c>
      <c r="U44" s="125"/>
    </row>
    <row r="45" spans="1:21" ht="30">
      <c r="A45" s="28">
        <f t="shared" si="1"/>
        <v>26</v>
      </c>
      <c r="B45" s="106" t="s">
        <v>366</v>
      </c>
      <c r="C45" s="68">
        <v>1500</v>
      </c>
      <c r="D45" s="68">
        <v>1800</v>
      </c>
      <c r="E45" s="22">
        <v>50</v>
      </c>
      <c r="F45" s="22">
        <f t="shared" si="2"/>
        <v>2825</v>
      </c>
      <c r="G45" s="115" t="s">
        <v>275</v>
      </c>
      <c r="H45" s="115" t="s">
        <v>272</v>
      </c>
      <c r="I45" s="116" t="s">
        <v>264</v>
      </c>
      <c r="J45" s="117">
        <v>300105</v>
      </c>
      <c r="K45" s="116" t="s">
        <v>265</v>
      </c>
      <c r="L45" s="118">
        <v>240</v>
      </c>
      <c r="M45" s="118">
        <v>185</v>
      </c>
      <c r="N45" s="118">
        <v>0.38</v>
      </c>
      <c r="O45" s="118" t="s">
        <v>267</v>
      </c>
      <c r="P45" s="118" t="s">
        <v>268</v>
      </c>
      <c r="Q45" s="119" t="s">
        <v>269</v>
      </c>
      <c r="R45" s="118" t="s">
        <v>267</v>
      </c>
      <c r="S45" s="118" t="s">
        <v>270</v>
      </c>
      <c r="U45" s="125"/>
    </row>
    <row r="46" spans="1:19" ht="30">
      <c r="A46" s="28">
        <f t="shared" si="1"/>
        <v>27</v>
      </c>
      <c r="B46" s="68" t="s">
        <v>367</v>
      </c>
      <c r="C46" s="68">
        <v>1500</v>
      </c>
      <c r="D46" s="68">
        <v>1500</v>
      </c>
      <c r="E46" s="22">
        <v>46.25</v>
      </c>
      <c r="F46" s="22">
        <f t="shared" si="2"/>
        <v>2613.125</v>
      </c>
      <c r="G46" s="115" t="s">
        <v>275</v>
      </c>
      <c r="H46" s="115" t="s">
        <v>272</v>
      </c>
      <c r="I46" s="116" t="s">
        <v>264</v>
      </c>
      <c r="J46" s="117">
        <v>300304</v>
      </c>
      <c r="K46" s="116" t="s">
        <v>265</v>
      </c>
      <c r="L46" s="118">
        <v>200</v>
      </c>
      <c r="M46" s="118">
        <v>184</v>
      </c>
      <c r="N46" s="118">
        <v>0.39</v>
      </c>
      <c r="O46" s="118" t="s">
        <v>267</v>
      </c>
      <c r="P46" s="118" t="s">
        <v>268</v>
      </c>
      <c r="Q46" s="119" t="s">
        <v>274</v>
      </c>
      <c r="R46" s="118" t="s">
        <v>267</v>
      </c>
      <c r="S46" s="118" t="s">
        <v>266</v>
      </c>
    </row>
    <row r="47" spans="1:19" ht="30">
      <c r="A47" s="28">
        <f t="shared" si="1"/>
        <v>28</v>
      </c>
      <c r="B47" s="106" t="s">
        <v>368</v>
      </c>
      <c r="C47" s="68">
        <v>1500</v>
      </c>
      <c r="D47" s="68">
        <v>1500</v>
      </c>
      <c r="E47" s="22">
        <v>60</v>
      </c>
      <c r="F47" s="22">
        <f t="shared" si="2"/>
        <v>3390</v>
      </c>
      <c r="G47" s="115" t="s">
        <v>261</v>
      </c>
      <c r="H47" s="115" t="s">
        <v>262</v>
      </c>
      <c r="I47" s="116" t="s">
        <v>264</v>
      </c>
      <c r="J47" s="117">
        <v>300268</v>
      </c>
      <c r="K47" s="116" t="s">
        <v>265</v>
      </c>
      <c r="L47" s="118">
        <v>200</v>
      </c>
      <c r="M47" s="118" t="s">
        <v>266</v>
      </c>
      <c r="N47" s="118" t="s">
        <v>266</v>
      </c>
      <c r="O47" s="118" t="s">
        <v>267</v>
      </c>
      <c r="P47" s="118" t="s">
        <v>268</v>
      </c>
      <c r="Q47" s="119" t="s">
        <v>269</v>
      </c>
      <c r="R47" s="118" t="s">
        <v>267</v>
      </c>
      <c r="S47" s="118" t="s">
        <v>270</v>
      </c>
    </row>
    <row r="48" spans="1:19" ht="30">
      <c r="A48" s="28">
        <f t="shared" si="1"/>
        <v>29</v>
      </c>
      <c r="B48" s="68" t="s">
        <v>371</v>
      </c>
      <c r="C48" s="68">
        <v>1500</v>
      </c>
      <c r="D48" s="68">
        <v>1800</v>
      </c>
      <c r="E48" s="22">
        <v>63.75</v>
      </c>
      <c r="F48" s="22">
        <f t="shared" si="2"/>
        <v>3601.875</v>
      </c>
      <c r="G48" s="115" t="s">
        <v>261</v>
      </c>
      <c r="H48" s="115" t="s">
        <v>262</v>
      </c>
      <c r="I48" s="116" t="s">
        <v>264</v>
      </c>
      <c r="J48" s="117">
        <v>300306</v>
      </c>
      <c r="K48" s="116" t="s">
        <v>265</v>
      </c>
      <c r="L48" s="118">
        <v>200</v>
      </c>
      <c r="M48" s="118">
        <v>145</v>
      </c>
      <c r="N48" s="118" t="s">
        <v>266</v>
      </c>
      <c r="O48" s="118" t="s">
        <v>267</v>
      </c>
      <c r="P48" s="118" t="s">
        <v>268</v>
      </c>
      <c r="Q48" s="119" t="s">
        <v>269</v>
      </c>
      <c r="R48" s="118" t="s">
        <v>267</v>
      </c>
      <c r="S48" s="118" t="s">
        <v>270</v>
      </c>
    </row>
    <row r="49" spans="1:19" ht="30">
      <c r="A49" s="28">
        <f t="shared" si="1"/>
        <v>30</v>
      </c>
      <c r="B49" s="68" t="s">
        <v>370</v>
      </c>
      <c r="C49" s="68">
        <v>1500</v>
      </c>
      <c r="D49" s="68">
        <v>1300</v>
      </c>
      <c r="E49" s="22">
        <v>56.25</v>
      </c>
      <c r="F49" s="22">
        <f t="shared" si="2"/>
        <v>3178.125</v>
      </c>
      <c r="G49" s="115" t="s">
        <v>271</v>
      </c>
      <c r="H49" s="115" t="s">
        <v>272</v>
      </c>
      <c r="I49" s="116" t="s">
        <v>264</v>
      </c>
      <c r="J49" s="117">
        <v>300512</v>
      </c>
      <c r="K49" s="116" t="s">
        <v>295</v>
      </c>
      <c r="L49" s="118">
        <v>200</v>
      </c>
      <c r="M49" s="118">
        <v>160</v>
      </c>
      <c r="N49" s="118">
        <v>0.37</v>
      </c>
      <c r="O49" s="118" t="s">
        <v>267</v>
      </c>
      <c r="P49" s="118" t="s">
        <v>268</v>
      </c>
      <c r="Q49" s="119" t="s">
        <v>296</v>
      </c>
      <c r="R49" s="118" t="s">
        <v>267</v>
      </c>
      <c r="S49" s="118" t="s">
        <v>270</v>
      </c>
    </row>
    <row r="50" spans="1:19" ht="30">
      <c r="A50" s="28">
        <f t="shared" si="1"/>
        <v>31</v>
      </c>
      <c r="B50" s="68" t="s">
        <v>369</v>
      </c>
      <c r="C50" s="68">
        <v>1500</v>
      </c>
      <c r="D50" s="68">
        <v>1800</v>
      </c>
      <c r="E50" s="22">
        <v>46.25</v>
      </c>
      <c r="F50" s="22">
        <f t="shared" si="2"/>
        <v>2613.125</v>
      </c>
      <c r="G50" s="115" t="s">
        <v>271</v>
      </c>
      <c r="H50" s="115" t="s">
        <v>272</v>
      </c>
      <c r="I50" s="116" t="s">
        <v>277</v>
      </c>
      <c r="J50" s="117">
        <v>300514</v>
      </c>
      <c r="K50" s="116" t="s">
        <v>295</v>
      </c>
      <c r="L50" s="118">
        <v>200</v>
      </c>
      <c r="M50" s="118">
        <v>330</v>
      </c>
      <c r="N50" s="118">
        <v>0.54</v>
      </c>
      <c r="O50" s="118" t="s">
        <v>267</v>
      </c>
      <c r="P50" s="118" t="s">
        <v>268</v>
      </c>
      <c r="Q50" s="119" t="s">
        <v>296</v>
      </c>
      <c r="R50" s="118" t="s">
        <v>267</v>
      </c>
      <c r="S50" s="118" t="s">
        <v>270</v>
      </c>
    </row>
    <row r="51" spans="1:19" ht="30">
      <c r="A51" s="28">
        <f t="shared" si="1"/>
        <v>32</v>
      </c>
      <c r="B51" s="68" t="s">
        <v>372</v>
      </c>
      <c r="C51" s="68"/>
      <c r="D51" s="68"/>
      <c r="E51" s="22"/>
      <c r="F51" s="22"/>
      <c r="G51" s="115" t="s">
        <v>275</v>
      </c>
      <c r="H51" s="115" t="s">
        <v>272</v>
      </c>
      <c r="I51" s="116" t="s">
        <v>264</v>
      </c>
      <c r="J51" s="117">
        <v>300308</v>
      </c>
      <c r="K51" s="116" t="s">
        <v>265</v>
      </c>
      <c r="L51" s="118">
        <v>195</v>
      </c>
      <c r="M51" s="118">
        <v>170</v>
      </c>
      <c r="N51" s="118" t="s">
        <v>266</v>
      </c>
      <c r="O51" s="118" t="s">
        <v>267</v>
      </c>
      <c r="P51" s="118" t="s">
        <v>268</v>
      </c>
      <c r="Q51" s="119" t="s">
        <v>269</v>
      </c>
      <c r="R51" s="118" t="s">
        <v>267</v>
      </c>
      <c r="S51" s="118" t="s">
        <v>270</v>
      </c>
    </row>
    <row r="52" spans="1:19" ht="30">
      <c r="A52" s="28">
        <f t="shared" si="1"/>
        <v>33</v>
      </c>
      <c r="B52" s="68" t="s">
        <v>373</v>
      </c>
      <c r="C52" s="68">
        <v>1500</v>
      </c>
      <c r="D52" s="68">
        <v>1500</v>
      </c>
      <c r="E52" s="22">
        <v>60</v>
      </c>
      <c r="F52" s="22">
        <f>E52*$F$12</f>
        <v>3390</v>
      </c>
      <c r="G52" s="115" t="s">
        <v>271</v>
      </c>
      <c r="H52" s="115" t="s">
        <v>272</v>
      </c>
      <c r="I52" s="121" t="s">
        <v>264</v>
      </c>
      <c r="J52" s="117">
        <v>300325</v>
      </c>
      <c r="K52" s="116" t="s">
        <v>265</v>
      </c>
      <c r="L52" s="122">
        <v>210</v>
      </c>
      <c r="M52" s="122">
        <v>220</v>
      </c>
      <c r="N52" s="122">
        <v>0.3</v>
      </c>
      <c r="O52" s="118" t="s">
        <v>267</v>
      </c>
      <c r="P52" s="122" t="s">
        <v>268</v>
      </c>
      <c r="Q52" s="119" t="s">
        <v>297</v>
      </c>
      <c r="R52" s="121" t="s">
        <v>267</v>
      </c>
      <c r="S52" s="121" t="s">
        <v>266</v>
      </c>
    </row>
    <row r="53" spans="1:19" ht="30">
      <c r="A53" s="28">
        <f t="shared" si="1"/>
        <v>34</v>
      </c>
      <c r="B53" s="68" t="s">
        <v>374</v>
      </c>
      <c r="C53" s="68">
        <v>1500</v>
      </c>
      <c r="D53" s="68">
        <v>1500</v>
      </c>
      <c r="E53" s="22">
        <v>63.75</v>
      </c>
      <c r="F53" s="22">
        <f>E53*$F$12</f>
        <v>3601.875</v>
      </c>
      <c r="G53" s="115" t="s">
        <v>271</v>
      </c>
      <c r="H53" s="115" t="s">
        <v>298</v>
      </c>
      <c r="I53" s="126" t="s">
        <v>264</v>
      </c>
      <c r="J53" s="124">
        <v>300202</v>
      </c>
      <c r="K53" s="127" t="s">
        <v>300</v>
      </c>
      <c r="L53" s="118">
        <v>260</v>
      </c>
      <c r="M53" s="118">
        <v>142.23</v>
      </c>
      <c r="N53" s="118">
        <v>0.34</v>
      </c>
      <c r="O53" s="118" t="s">
        <v>267</v>
      </c>
      <c r="P53" s="118" t="s">
        <v>268</v>
      </c>
      <c r="Q53" s="119" t="s">
        <v>297</v>
      </c>
      <c r="R53" s="118" t="s">
        <v>267</v>
      </c>
      <c r="S53" s="118" t="s">
        <v>266</v>
      </c>
    </row>
    <row r="54" spans="1:20" ht="45">
      <c r="A54" s="28">
        <f t="shared" si="1"/>
        <v>35</v>
      </c>
      <c r="B54" s="68" t="s">
        <v>375</v>
      </c>
      <c r="C54" s="68">
        <v>1500</v>
      </c>
      <c r="D54" s="68">
        <v>1800</v>
      </c>
      <c r="E54" s="22">
        <v>82.5</v>
      </c>
      <c r="F54" s="22">
        <f>E54*$F$12</f>
        <v>4661.25</v>
      </c>
      <c r="G54" s="115" t="s">
        <v>301</v>
      </c>
      <c r="H54" s="115" t="s">
        <v>272</v>
      </c>
      <c r="I54" s="116" t="s">
        <v>264</v>
      </c>
      <c r="J54" s="117">
        <v>300229</v>
      </c>
      <c r="K54" s="116" t="s">
        <v>265</v>
      </c>
      <c r="L54" s="118">
        <v>235</v>
      </c>
      <c r="M54" s="118">
        <v>125</v>
      </c>
      <c r="N54" s="118" t="s">
        <v>266</v>
      </c>
      <c r="O54" s="118" t="s">
        <v>267</v>
      </c>
      <c r="P54" s="118" t="s">
        <v>268</v>
      </c>
      <c r="Q54" s="119" t="s">
        <v>269</v>
      </c>
      <c r="R54" s="118" t="s">
        <v>267</v>
      </c>
      <c r="S54" s="118" t="s">
        <v>270</v>
      </c>
      <c r="T54" s="125"/>
    </row>
    <row r="55" spans="1:19" ht="45">
      <c r="A55" s="28">
        <f t="shared" si="1"/>
        <v>36</v>
      </c>
      <c r="B55" s="68" t="s">
        <v>376</v>
      </c>
      <c r="C55" s="68"/>
      <c r="D55" s="68"/>
      <c r="E55" s="22"/>
      <c r="F55" s="22"/>
      <c r="G55" s="115" t="s">
        <v>301</v>
      </c>
      <c r="H55" s="115" t="s">
        <v>272</v>
      </c>
      <c r="I55" s="116" t="s">
        <v>264</v>
      </c>
      <c r="J55" s="117">
        <v>300508</v>
      </c>
      <c r="K55" s="120" t="s">
        <v>303</v>
      </c>
      <c r="L55" s="118">
        <v>180</v>
      </c>
      <c r="M55" s="118">
        <v>220</v>
      </c>
      <c r="N55" s="118">
        <v>0.33</v>
      </c>
      <c r="O55" s="118" t="s">
        <v>267</v>
      </c>
      <c r="P55" s="118" t="s">
        <v>268</v>
      </c>
      <c r="Q55" s="119" t="s">
        <v>274</v>
      </c>
      <c r="R55" s="118" t="s">
        <v>267</v>
      </c>
      <c r="S55" s="118" t="s">
        <v>270</v>
      </c>
    </row>
    <row r="56" spans="1:19" ht="45">
      <c r="A56" s="28">
        <f t="shared" si="1"/>
        <v>37</v>
      </c>
      <c r="B56" s="68" t="s">
        <v>377</v>
      </c>
      <c r="C56" s="68">
        <v>1500</v>
      </c>
      <c r="D56" s="68">
        <v>1800</v>
      </c>
      <c r="E56" s="22">
        <v>50</v>
      </c>
      <c r="F56" s="22">
        <f aca="true" t="shared" si="3" ref="F56:F80">E56*$F$12</f>
        <v>2825</v>
      </c>
      <c r="G56" s="115" t="s">
        <v>271</v>
      </c>
      <c r="H56" s="115" t="s">
        <v>272</v>
      </c>
      <c r="I56" s="116" t="s">
        <v>264</v>
      </c>
      <c r="J56" s="117">
        <v>300526</v>
      </c>
      <c r="K56" s="116" t="s">
        <v>265</v>
      </c>
      <c r="L56" s="118">
        <v>200</v>
      </c>
      <c r="M56" s="118">
        <v>225</v>
      </c>
      <c r="N56" s="118">
        <v>0.42</v>
      </c>
      <c r="O56" s="118" t="s">
        <v>267</v>
      </c>
      <c r="P56" s="118" t="s">
        <v>268</v>
      </c>
      <c r="Q56" s="118" t="s">
        <v>266</v>
      </c>
      <c r="R56" s="118" t="s">
        <v>267</v>
      </c>
      <c r="S56" s="118" t="s">
        <v>266</v>
      </c>
    </row>
    <row r="57" spans="1:19" ht="30">
      <c r="A57" s="28">
        <f t="shared" si="1"/>
        <v>38</v>
      </c>
      <c r="B57" s="68" t="s">
        <v>378</v>
      </c>
      <c r="C57" s="68">
        <v>1500</v>
      </c>
      <c r="D57" s="68">
        <v>1300</v>
      </c>
      <c r="E57" s="22">
        <v>82.5</v>
      </c>
      <c r="F57" s="22">
        <f t="shared" si="3"/>
        <v>4661.25</v>
      </c>
      <c r="G57" s="115" t="s">
        <v>271</v>
      </c>
      <c r="H57" s="115" t="s">
        <v>272</v>
      </c>
      <c r="I57" s="116" t="s">
        <v>279</v>
      </c>
      <c r="J57" s="117">
        <v>300227</v>
      </c>
      <c r="K57" s="116" t="s">
        <v>265</v>
      </c>
      <c r="L57" s="118">
        <v>240</v>
      </c>
      <c r="M57" s="118">
        <v>240</v>
      </c>
      <c r="N57" s="118" t="s">
        <v>266</v>
      </c>
      <c r="O57" s="118" t="s">
        <v>267</v>
      </c>
      <c r="P57" s="118" t="s">
        <v>268</v>
      </c>
      <c r="Q57" s="128">
        <v>6</v>
      </c>
      <c r="R57" s="118" t="s">
        <v>267</v>
      </c>
      <c r="S57" s="118" t="s">
        <v>270</v>
      </c>
    </row>
    <row r="58" spans="1:19" ht="30">
      <c r="A58" s="28">
        <f t="shared" si="1"/>
        <v>39</v>
      </c>
      <c r="B58" s="68" t="s">
        <v>379</v>
      </c>
      <c r="C58" s="68">
        <v>1500</v>
      </c>
      <c r="D58" s="68">
        <v>1300</v>
      </c>
      <c r="E58" s="22">
        <v>91.25</v>
      </c>
      <c r="F58" s="22">
        <f t="shared" si="3"/>
        <v>5155.625</v>
      </c>
      <c r="G58" s="115" t="s">
        <v>275</v>
      </c>
      <c r="H58" s="115" t="s">
        <v>272</v>
      </c>
      <c r="I58" s="116" t="s">
        <v>277</v>
      </c>
      <c r="J58" s="117">
        <v>300208</v>
      </c>
      <c r="K58" s="116" t="s">
        <v>265</v>
      </c>
      <c r="L58" s="118">
        <v>200</v>
      </c>
      <c r="M58" s="118">
        <v>230</v>
      </c>
      <c r="N58" s="118">
        <v>0.3</v>
      </c>
      <c r="O58" s="118" t="s">
        <v>267</v>
      </c>
      <c r="P58" s="118" t="s">
        <v>268</v>
      </c>
      <c r="Q58" s="119" t="s">
        <v>269</v>
      </c>
      <c r="R58" s="118" t="s">
        <v>267</v>
      </c>
      <c r="S58" s="118" t="s">
        <v>270</v>
      </c>
    </row>
    <row r="59" spans="1:19" ht="30">
      <c r="A59" s="28">
        <f t="shared" si="1"/>
        <v>40</v>
      </c>
      <c r="B59" s="106" t="s">
        <v>380</v>
      </c>
      <c r="C59" s="68">
        <v>1500</v>
      </c>
      <c r="D59" s="68">
        <v>1800</v>
      </c>
      <c r="E59" s="22">
        <v>60</v>
      </c>
      <c r="F59" s="22">
        <f t="shared" si="3"/>
        <v>3390</v>
      </c>
      <c r="G59" s="115" t="s">
        <v>271</v>
      </c>
      <c r="H59" s="115" t="s">
        <v>272</v>
      </c>
      <c r="I59" s="116" t="s">
        <v>282</v>
      </c>
      <c r="J59" s="117">
        <v>300201</v>
      </c>
      <c r="K59" s="120" t="s">
        <v>304</v>
      </c>
      <c r="L59" s="118">
        <v>180</v>
      </c>
      <c r="M59" s="118">
        <v>175</v>
      </c>
      <c r="N59" s="118">
        <v>0.35</v>
      </c>
      <c r="O59" s="118" t="s">
        <v>267</v>
      </c>
      <c r="P59" s="118" t="s">
        <v>268</v>
      </c>
      <c r="Q59" s="119" t="s">
        <v>274</v>
      </c>
      <c r="R59" s="118" t="s">
        <v>267</v>
      </c>
      <c r="S59" s="118" t="s">
        <v>270</v>
      </c>
    </row>
    <row r="60" spans="1:19" ht="30">
      <c r="A60" s="28">
        <f t="shared" si="1"/>
        <v>41</v>
      </c>
      <c r="B60" s="68" t="s">
        <v>381</v>
      </c>
      <c r="C60" s="68">
        <v>1500</v>
      </c>
      <c r="D60" s="68">
        <v>1800</v>
      </c>
      <c r="E60" s="22">
        <v>68.75</v>
      </c>
      <c r="F60" s="22">
        <f t="shared" si="3"/>
        <v>3884.375</v>
      </c>
      <c r="G60" s="115" t="s">
        <v>271</v>
      </c>
      <c r="H60" s="115" t="s">
        <v>272</v>
      </c>
      <c r="I60" s="116" t="s">
        <v>264</v>
      </c>
      <c r="J60" s="117">
        <v>300319</v>
      </c>
      <c r="K60" s="116" t="s">
        <v>265</v>
      </c>
      <c r="L60" s="118">
        <v>200</v>
      </c>
      <c r="M60" s="118">
        <v>210</v>
      </c>
      <c r="N60" s="118" t="s">
        <v>266</v>
      </c>
      <c r="O60" s="118" t="s">
        <v>267</v>
      </c>
      <c r="P60" s="118" t="s">
        <v>268</v>
      </c>
      <c r="Q60" s="119" t="s">
        <v>269</v>
      </c>
      <c r="R60" s="118" t="s">
        <v>267</v>
      </c>
      <c r="S60" s="118" t="s">
        <v>270</v>
      </c>
    </row>
    <row r="61" spans="1:19" ht="30">
      <c r="A61" s="28">
        <f t="shared" si="1"/>
        <v>42</v>
      </c>
      <c r="B61" s="68" t="s">
        <v>382</v>
      </c>
      <c r="C61" s="68">
        <v>1500</v>
      </c>
      <c r="D61" s="68">
        <v>1800</v>
      </c>
      <c r="E61" s="22">
        <v>68.75</v>
      </c>
      <c r="F61" s="22">
        <f t="shared" si="3"/>
        <v>3884.375</v>
      </c>
      <c r="G61" s="115" t="s">
        <v>271</v>
      </c>
      <c r="H61" s="115" t="s">
        <v>272</v>
      </c>
      <c r="I61" s="116" t="s">
        <v>264</v>
      </c>
      <c r="J61" s="117">
        <v>300214</v>
      </c>
      <c r="K61" s="116" t="s">
        <v>265</v>
      </c>
      <c r="L61" s="118">
        <v>195</v>
      </c>
      <c r="M61" s="118" t="s">
        <v>266</v>
      </c>
      <c r="N61" s="118" t="s">
        <v>266</v>
      </c>
      <c r="O61" s="118" t="s">
        <v>267</v>
      </c>
      <c r="P61" s="118" t="s">
        <v>268</v>
      </c>
      <c r="Q61" s="119" t="s">
        <v>269</v>
      </c>
      <c r="R61" s="118" t="s">
        <v>267</v>
      </c>
      <c r="S61" s="118" t="s">
        <v>306</v>
      </c>
    </row>
    <row r="62" spans="1:19" ht="30">
      <c r="A62" s="28">
        <f t="shared" si="1"/>
        <v>43</v>
      </c>
      <c r="B62" s="68" t="s">
        <v>384</v>
      </c>
      <c r="C62" s="68">
        <v>1500</v>
      </c>
      <c r="D62" s="68">
        <v>1300</v>
      </c>
      <c r="E62" s="22">
        <v>72.5</v>
      </c>
      <c r="F62" s="22">
        <f t="shared" si="3"/>
        <v>4096.25</v>
      </c>
      <c r="G62" s="115" t="s">
        <v>275</v>
      </c>
      <c r="H62" s="115" t="s">
        <v>272</v>
      </c>
      <c r="I62" s="116" t="s">
        <v>277</v>
      </c>
      <c r="J62" s="117">
        <v>300122</v>
      </c>
      <c r="K62" s="116" t="s">
        <v>265</v>
      </c>
      <c r="L62" s="122">
        <v>300</v>
      </c>
      <c r="M62" s="122">
        <v>345</v>
      </c>
      <c r="N62" s="122">
        <v>0.4</v>
      </c>
      <c r="O62" s="118" t="s">
        <v>267</v>
      </c>
      <c r="P62" s="118" t="s">
        <v>268</v>
      </c>
      <c r="Q62" s="119" t="s">
        <v>269</v>
      </c>
      <c r="R62" s="118" t="s">
        <v>267</v>
      </c>
      <c r="S62" s="118" t="s">
        <v>270</v>
      </c>
    </row>
    <row r="63" spans="1:19" ht="120">
      <c r="A63" s="28">
        <f t="shared" si="1"/>
        <v>44</v>
      </c>
      <c r="B63" s="68" t="s">
        <v>383</v>
      </c>
      <c r="C63" s="68">
        <v>1500</v>
      </c>
      <c r="D63" s="68">
        <v>1800</v>
      </c>
      <c r="E63" s="22">
        <v>52.5</v>
      </c>
      <c r="F63" s="22">
        <f t="shared" si="3"/>
        <v>2966.25</v>
      </c>
      <c r="G63" s="115" t="s">
        <v>275</v>
      </c>
      <c r="H63" s="115" t="s">
        <v>272</v>
      </c>
      <c r="I63" s="116" t="s">
        <v>264</v>
      </c>
      <c r="J63" s="117">
        <v>300135</v>
      </c>
      <c r="K63" s="116" t="s">
        <v>265</v>
      </c>
      <c r="L63" s="122">
        <v>250</v>
      </c>
      <c r="M63" s="122">
        <v>180</v>
      </c>
      <c r="N63" s="122">
        <v>0.3</v>
      </c>
      <c r="O63" s="118" t="s">
        <v>267</v>
      </c>
      <c r="P63" s="118" t="s">
        <v>268</v>
      </c>
      <c r="Q63" s="119" t="s">
        <v>269</v>
      </c>
      <c r="R63" s="118" t="s">
        <v>267</v>
      </c>
      <c r="S63" s="118" t="s">
        <v>270</v>
      </c>
    </row>
    <row r="64" spans="1:19" ht="30">
      <c r="A64" s="28">
        <f t="shared" si="1"/>
        <v>45</v>
      </c>
      <c r="B64" s="68" t="s">
        <v>385</v>
      </c>
      <c r="C64" s="68">
        <v>1500</v>
      </c>
      <c r="D64" s="68">
        <v>1800</v>
      </c>
      <c r="E64" s="22">
        <v>52.5</v>
      </c>
      <c r="F64" s="22">
        <f t="shared" si="3"/>
        <v>2966.25</v>
      </c>
      <c r="G64" s="115" t="s">
        <v>261</v>
      </c>
      <c r="H64" s="115" t="s">
        <v>262</v>
      </c>
      <c r="I64" s="116" t="s">
        <v>264</v>
      </c>
      <c r="J64" s="117">
        <v>300287</v>
      </c>
      <c r="K64" s="116" t="s">
        <v>265</v>
      </c>
      <c r="L64" s="118">
        <v>200</v>
      </c>
      <c r="M64" s="118">
        <v>170</v>
      </c>
      <c r="N64" s="118">
        <v>0.35</v>
      </c>
      <c r="O64" s="118" t="s">
        <v>267</v>
      </c>
      <c r="P64" s="118" t="s">
        <v>268</v>
      </c>
      <c r="Q64" s="118" t="s">
        <v>266</v>
      </c>
      <c r="R64" s="118" t="s">
        <v>267</v>
      </c>
      <c r="S64" s="118" t="s">
        <v>266</v>
      </c>
    </row>
    <row r="65" spans="1:19" ht="30">
      <c r="A65" s="28">
        <f t="shared" si="1"/>
        <v>46</v>
      </c>
      <c r="B65" s="68" t="s">
        <v>387</v>
      </c>
      <c r="C65" s="68">
        <v>1500</v>
      </c>
      <c r="D65" s="68">
        <v>1300</v>
      </c>
      <c r="E65" s="22">
        <v>56.25</v>
      </c>
      <c r="F65" s="22">
        <f t="shared" si="3"/>
        <v>3178.125</v>
      </c>
      <c r="G65" s="115" t="s">
        <v>271</v>
      </c>
      <c r="H65" s="115" t="s">
        <v>272</v>
      </c>
      <c r="I65" s="116" t="s">
        <v>277</v>
      </c>
      <c r="J65" s="117">
        <v>300236</v>
      </c>
      <c r="K65" s="116" t="s">
        <v>265</v>
      </c>
      <c r="L65" s="118">
        <v>260</v>
      </c>
      <c r="M65" s="118">
        <v>340</v>
      </c>
      <c r="N65" s="118" t="s">
        <v>266</v>
      </c>
      <c r="O65" s="118" t="s">
        <v>267</v>
      </c>
      <c r="P65" s="118" t="s">
        <v>268</v>
      </c>
      <c r="Q65" s="119" t="s">
        <v>274</v>
      </c>
      <c r="R65" s="118" t="s">
        <v>267</v>
      </c>
      <c r="S65" s="118" t="s">
        <v>266</v>
      </c>
    </row>
    <row r="66" spans="1:19" ht="30">
      <c r="A66" s="28">
        <f t="shared" si="1"/>
        <v>47</v>
      </c>
      <c r="B66" s="68" t="s">
        <v>386</v>
      </c>
      <c r="C66" s="68">
        <v>1500</v>
      </c>
      <c r="D66" s="68">
        <v>1800</v>
      </c>
      <c r="E66" s="22">
        <v>43.75</v>
      </c>
      <c r="F66" s="22">
        <f t="shared" si="3"/>
        <v>2471.875</v>
      </c>
      <c r="G66" s="115" t="s">
        <v>275</v>
      </c>
      <c r="H66" s="115" t="s">
        <v>272</v>
      </c>
      <c r="I66" s="116" t="s">
        <v>264</v>
      </c>
      <c r="J66" s="117">
        <v>300235</v>
      </c>
      <c r="K66" s="116" t="s">
        <v>265</v>
      </c>
      <c r="L66" s="118">
        <v>220</v>
      </c>
      <c r="M66" s="118">
        <v>205</v>
      </c>
      <c r="N66" s="118" t="s">
        <v>266</v>
      </c>
      <c r="O66" s="118" t="s">
        <v>267</v>
      </c>
      <c r="P66" s="118" t="s">
        <v>268</v>
      </c>
      <c r="Q66" s="119" t="s">
        <v>274</v>
      </c>
      <c r="R66" s="118" t="s">
        <v>267</v>
      </c>
      <c r="S66" s="118" t="s">
        <v>266</v>
      </c>
    </row>
    <row r="67" spans="1:19" ht="30">
      <c r="A67" s="28">
        <f t="shared" si="1"/>
        <v>48</v>
      </c>
      <c r="B67" s="68" t="s">
        <v>388</v>
      </c>
      <c r="C67" s="68">
        <v>1500</v>
      </c>
      <c r="D67" s="68">
        <v>1500</v>
      </c>
      <c r="E67" s="22">
        <v>66.25</v>
      </c>
      <c r="F67" s="22">
        <f t="shared" si="3"/>
        <v>3743.125</v>
      </c>
      <c r="G67" s="115" t="s">
        <v>291</v>
      </c>
      <c r="H67" s="115" t="s">
        <v>262</v>
      </c>
      <c r="I67" s="116" t="s">
        <v>264</v>
      </c>
      <c r="J67" s="117">
        <v>300259</v>
      </c>
      <c r="K67" s="116" t="s">
        <v>265</v>
      </c>
      <c r="L67" s="118">
        <v>200</v>
      </c>
      <c r="M67" s="118" t="s">
        <v>266</v>
      </c>
      <c r="N67" s="118" t="s">
        <v>266</v>
      </c>
      <c r="O67" s="118" t="s">
        <v>267</v>
      </c>
      <c r="P67" s="118" t="s">
        <v>268</v>
      </c>
      <c r="Q67" s="118" t="s">
        <v>266</v>
      </c>
      <c r="R67" s="118" t="s">
        <v>267</v>
      </c>
      <c r="S67" s="118" t="s">
        <v>266</v>
      </c>
    </row>
    <row r="68" spans="1:19" ht="30">
      <c r="A68" s="28">
        <f t="shared" si="1"/>
        <v>49</v>
      </c>
      <c r="B68" s="106" t="s">
        <v>389</v>
      </c>
      <c r="C68" s="68">
        <v>1500</v>
      </c>
      <c r="D68" s="68">
        <v>1800</v>
      </c>
      <c r="E68" s="22">
        <v>62.5</v>
      </c>
      <c r="F68" s="22">
        <f t="shared" si="3"/>
        <v>3531.25</v>
      </c>
      <c r="G68" s="115" t="s">
        <v>275</v>
      </c>
      <c r="H68" s="115" t="s">
        <v>272</v>
      </c>
      <c r="I68" s="116" t="s">
        <v>264</v>
      </c>
      <c r="J68" s="117">
        <v>300288</v>
      </c>
      <c r="K68" s="116" t="s">
        <v>265</v>
      </c>
      <c r="L68" s="118">
        <v>250</v>
      </c>
      <c r="M68" s="118">
        <v>170</v>
      </c>
      <c r="N68" s="118">
        <v>0.35</v>
      </c>
      <c r="O68" s="118" t="s">
        <v>267</v>
      </c>
      <c r="P68" s="118" t="s">
        <v>268</v>
      </c>
      <c r="Q68" s="119" t="s">
        <v>274</v>
      </c>
      <c r="R68" s="118" t="s">
        <v>267</v>
      </c>
      <c r="S68" s="118" t="s">
        <v>266</v>
      </c>
    </row>
    <row r="69" spans="1:19" ht="30">
      <c r="A69" s="28">
        <f t="shared" si="1"/>
        <v>50</v>
      </c>
      <c r="B69" s="106" t="s">
        <v>390</v>
      </c>
      <c r="C69" s="68">
        <v>1500</v>
      </c>
      <c r="D69" s="68">
        <v>1500</v>
      </c>
      <c r="E69" s="22">
        <v>85</v>
      </c>
      <c r="F69" s="22">
        <f t="shared" si="3"/>
        <v>4802.5</v>
      </c>
      <c r="G69" s="115" t="s">
        <v>275</v>
      </c>
      <c r="H69" s="115" t="s">
        <v>272</v>
      </c>
      <c r="I69" s="116" t="s">
        <v>277</v>
      </c>
      <c r="J69" s="117">
        <v>300110</v>
      </c>
      <c r="K69" s="116" t="s">
        <v>265</v>
      </c>
      <c r="L69" s="118">
        <v>200</v>
      </c>
      <c r="M69" s="118">
        <v>280</v>
      </c>
      <c r="N69" s="118" t="s">
        <v>266</v>
      </c>
      <c r="O69" s="118" t="s">
        <v>267</v>
      </c>
      <c r="P69" s="118" t="s">
        <v>268</v>
      </c>
      <c r="Q69" s="119" t="s">
        <v>278</v>
      </c>
      <c r="R69" s="118" t="s">
        <v>267</v>
      </c>
      <c r="S69" s="118" t="s">
        <v>270</v>
      </c>
    </row>
    <row r="70" spans="1:19" ht="30">
      <c r="A70" s="28">
        <f t="shared" si="1"/>
        <v>51</v>
      </c>
      <c r="B70" s="68" t="s">
        <v>391</v>
      </c>
      <c r="C70" s="68">
        <v>1500</v>
      </c>
      <c r="D70" s="68">
        <v>1800</v>
      </c>
      <c r="E70" s="22">
        <v>60</v>
      </c>
      <c r="F70" s="22">
        <f t="shared" si="3"/>
        <v>3390</v>
      </c>
      <c r="G70" s="115" t="s">
        <v>275</v>
      </c>
      <c r="H70" s="115" t="s">
        <v>272</v>
      </c>
      <c r="I70" s="116" t="s">
        <v>264</v>
      </c>
      <c r="J70" s="129">
        <v>300206</v>
      </c>
      <c r="K70" s="127" t="s">
        <v>314</v>
      </c>
      <c r="L70" s="118">
        <v>260</v>
      </c>
      <c r="M70" s="118">
        <v>232.75</v>
      </c>
      <c r="N70" s="118">
        <v>0.5</v>
      </c>
      <c r="O70" s="118" t="s">
        <v>267</v>
      </c>
      <c r="P70" s="118" t="s">
        <v>268</v>
      </c>
      <c r="Q70" s="130" t="s">
        <v>274</v>
      </c>
      <c r="R70" s="118" t="s">
        <v>267</v>
      </c>
      <c r="S70" s="118" t="s">
        <v>266</v>
      </c>
    </row>
    <row r="71" spans="1:19" ht="30">
      <c r="A71" s="28">
        <f t="shared" si="1"/>
        <v>52</v>
      </c>
      <c r="B71" s="68" t="s">
        <v>392</v>
      </c>
      <c r="C71" s="68">
        <v>1500</v>
      </c>
      <c r="D71" s="68">
        <v>1300</v>
      </c>
      <c r="E71" s="22">
        <v>52.5</v>
      </c>
      <c r="F71" s="22">
        <f t="shared" si="3"/>
        <v>2966.25</v>
      </c>
      <c r="G71" s="115" t="s">
        <v>275</v>
      </c>
      <c r="H71" s="115" t="s">
        <v>272</v>
      </c>
      <c r="I71" s="116" t="s">
        <v>277</v>
      </c>
      <c r="J71" s="117">
        <v>300117</v>
      </c>
      <c r="K71" s="116" t="s">
        <v>265</v>
      </c>
      <c r="L71" s="118">
        <v>200</v>
      </c>
      <c r="M71" s="118">
        <v>340</v>
      </c>
      <c r="N71" s="118" t="s">
        <v>266</v>
      </c>
      <c r="O71" s="118" t="s">
        <v>267</v>
      </c>
      <c r="P71" s="118" t="s">
        <v>268</v>
      </c>
      <c r="Q71" s="119" t="s">
        <v>274</v>
      </c>
      <c r="R71" s="118" t="s">
        <v>267</v>
      </c>
      <c r="S71" s="118" t="s">
        <v>266</v>
      </c>
    </row>
    <row r="72" spans="1:19" ht="30">
      <c r="A72" s="28">
        <f t="shared" si="1"/>
        <v>53</v>
      </c>
      <c r="B72" s="68" t="s">
        <v>393</v>
      </c>
      <c r="C72" s="68">
        <v>1500</v>
      </c>
      <c r="D72" s="68">
        <v>1500</v>
      </c>
      <c r="E72" s="22">
        <v>60</v>
      </c>
      <c r="F72" s="22">
        <f t="shared" si="3"/>
        <v>3390</v>
      </c>
      <c r="G72" s="115" t="s">
        <v>275</v>
      </c>
      <c r="H72" s="115" t="s">
        <v>272</v>
      </c>
      <c r="I72" s="121" t="s">
        <v>264</v>
      </c>
      <c r="J72" s="117">
        <v>300326</v>
      </c>
      <c r="K72" s="116" t="s">
        <v>265</v>
      </c>
      <c r="L72" s="122">
        <v>210</v>
      </c>
      <c r="M72" s="122">
        <v>230</v>
      </c>
      <c r="N72" s="122">
        <v>0.3</v>
      </c>
      <c r="O72" s="118" t="s">
        <v>267</v>
      </c>
      <c r="P72" s="118" t="s">
        <v>268</v>
      </c>
      <c r="Q72" s="119" t="s">
        <v>274</v>
      </c>
      <c r="R72" s="118" t="s">
        <v>267</v>
      </c>
      <c r="S72" s="121" t="s">
        <v>266</v>
      </c>
    </row>
    <row r="73" spans="1:19" ht="30">
      <c r="A73" s="28">
        <f t="shared" si="1"/>
        <v>54</v>
      </c>
      <c r="B73" s="68" t="s">
        <v>394</v>
      </c>
      <c r="C73" s="68">
        <v>1500</v>
      </c>
      <c r="D73" s="68">
        <v>1800</v>
      </c>
      <c r="E73" s="22">
        <v>52.5</v>
      </c>
      <c r="F73" s="22">
        <f t="shared" si="3"/>
        <v>2966.25</v>
      </c>
      <c r="G73" s="115" t="s">
        <v>275</v>
      </c>
      <c r="H73" s="115" t="s">
        <v>272</v>
      </c>
      <c r="I73" s="126" t="s">
        <v>264</v>
      </c>
      <c r="J73" s="117">
        <v>300334</v>
      </c>
      <c r="K73" s="116" t="s">
        <v>265</v>
      </c>
      <c r="L73" s="118">
        <v>250</v>
      </c>
      <c r="M73" s="118" t="s">
        <v>266</v>
      </c>
      <c r="N73" s="118" t="s">
        <v>266</v>
      </c>
      <c r="O73" s="118" t="s">
        <v>267</v>
      </c>
      <c r="P73" s="118" t="s">
        <v>268</v>
      </c>
      <c r="Q73" s="119" t="s">
        <v>266</v>
      </c>
      <c r="R73" s="118" t="s">
        <v>267</v>
      </c>
      <c r="S73" s="118" t="s">
        <v>266</v>
      </c>
    </row>
    <row r="74" spans="1:19" ht="30">
      <c r="A74" s="28">
        <f t="shared" si="1"/>
        <v>55</v>
      </c>
      <c r="B74" s="68" t="s">
        <v>395</v>
      </c>
      <c r="C74" s="68">
        <v>1500</v>
      </c>
      <c r="D74" s="68">
        <v>1600</v>
      </c>
      <c r="E74" s="22">
        <v>52.5</v>
      </c>
      <c r="F74" s="22">
        <f t="shared" si="3"/>
        <v>2966.25</v>
      </c>
      <c r="G74" s="115" t="s">
        <v>275</v>
      </c>
      <c r="H74" s="115" t="s">
        <v>272</v>
      </c>
      <c r="I74" s="116" t="s">
        <v>264</v>
      </c>
      <c r="J74" s="117">
        <v>300222</v>
      </c>
      <c r="K74" s="116" t="s">
        <v>265</v>
      </c>
      <c r="L74" s="118">
        <v>195</v>
      </c>
      <c r="M74" s="118">
        <v>170</v>
      </c>
      <c r="N74" s="118" t="s">
        <v>266</v>
      </c>
      <c r="O74" s="118" t="s">
        <v>267</v>
      </c>
      <c r="P74" s="118" t="s">
        <v>268</v>
      </c>
      <c r="Q74" s="119" t="s">
        <v>269</v>
      </c>
      <c r="R74" s="118" t="s">
        <v>267</v>
      </c>
      <c r="S74" s="118" t="s">
        <v>270</v>
      </c>
    </row>
    <row r="75" spans="1:19" ht="30">
      <c r="A75" s="28">
        <f t="shared" si="1"/>
        <v>56</v>
      </c>
      <c r="B75" s="68" t="s">
        <v>396</v>
      </c>
      <c r="C75" s="68">
        <v>1500</v>
      </c>
      <c r="D75" s="68">
        <v>1800</v>
      </c>
      <c r="E75" s="22">
        <v>46.25</v>
      </c>
      <c r="F75" s="22">
        <f t="shared" si="3"/>
        <v>2613.125</v>
      </c>
      <c r="G75" s="115" t="s">
        <v>261</v>
      </c>
      <c r="H75" s="115" t="s">
        <v>262</v>
      </c>
      <c r="I75" s="116" t="s">
        <v>264</v>
      </c>
      <c r="J75" s="117">
        <v>300305</v>
      </c>
      <c r="K75" s="116" t="s">
        <v>265</v>
      </c>
      <c r="L75" s="118">
        <v>200</v>
      </c>
      <c r="M75" s="118">
        <v>175</v>
      </c>
      <c r="N75" s="118">
        <v>0.35</v>
      </c>
      <c r="O75" s="118" t="s">
        <v>267</v>
      </c>
      <c r="P75" s="118" t="s">
        <v>268</v>
      </c>
      <c r="Q75" s="118" t="s">
        <v>266</v>
      </c>
      <c r="R75" s="118" t="s">
        <v>267</v>
      </c>
      <c r="S75" s="118" t="s">
        <v>266</v>
      </c>
    </row>
    <row r="76" spans="1:19" ht="30">
      <c r="A76" s="28">
        <f t="shared" si="1"/>
        <v>57</v>
      </c>
      <c r="B76" s="68" t="s">
        <v>398</v>
      </c>
      <c r="C76" s="68">
        <v>1500</v>
      </c>
      <c r="D76" s="68">
        <v>1500</v>
      </c>
      <c r="E76" s="22">
        <v>73.75</v>
      </c>
      <c r="F76" s="22">
        <f t="shared" si="3"/>
        <v>4166.875</v>
      </c>
      <c r="G76" s="115" t="s">
        <v>271</v>
      </c>
      <c r="H76" s="115" t="s">
        <v>272</v>
      </c>
      <c r="I76" s="116" t="s">
        <v>264</v>
      </c>
      <c r="J76" s="117">
        <v>300286</v>
      </c>
      <c r="K76" s="116" t="s">
        <v>265</v>
      </c>
      <c r="L76" s="118">
        <v>200</v>
      </c>
      <c r="M76" s="118">
        <v>210</v>
      </c>
      <c r="N76" s="118" t="s">
        <v>266</v>
      </c>
      <c r="O76" s="118" t="s">
        <v>267</v>
      </c>
      <c r="P76" s="118" t="s">
        <v>268</v>
      </c>
      <c r="Q76" s="119" t="s">
        <v>266</v>
      </c>
      <c r="R76" s="118" t="s">
        <v>267</v>
      </c>
      <c r="S76" s="118" t="s">
        <v>266</v>
      </c>
    </row>
    <row r="77" spans="1:19" ht="30">
      <c r="A77" s="28">
        <f t="shared" si="1"/>
        <v>58</v>
      </c>
      <c r="B77" s="106" t="s">
        <v>397</v>
      </c>
      <c r="C77" s="68">
        <v>1500</v>
      </c>
      <c r="D77" s="68">
        <v>1500</v>
      </c>
      <c r="E77" s="22">
        <v>72.5</v>
      </c>
      <c r="F77" s="22">
        <f t="shared" si="3"/>
        <v>4096.25</v>
      </c>
      <c r="G77" s="115" t="s">
        <v>271</v>
      </c>
      <c r="H77" s="115" t="s">
        <v>272</v>
      </c>
      <c r="I77" s="116" t="s">
        <v>264</v>
      </c>
      <c r="J77" s="117">
        <v>300315</v>
      </c>
      <c r="K77" s="116" t="s">
        <v>265</v>
      </c>
      <c r="L77" s="118">
        <v>200</v>
      </c>
      <c r="M77" s="118">
        <v>210</v>
      </c>
      <c r="N77" s="118" t="s">
        <v>266</v>
      </c>
      <c r="O77" s="118" t="s">
        <v>267</v>
      </c>
      <c r="P77" s="118" t="s">
        <v>268</v>
      </c>
      <c r="Q77" s="119" t="s">
        <v>269</v>
      </c>
      <c r="R77" s="118" t="s">
        <v>267</v>
      </c>
      <c r="S77" s="118" t="s">
        <v>270</v>
      </c>
    </row>
    <row r="78" spans="1:19" ht="30">
      <c r="A78" s="28">
        <f t="shared" si="1"/>
        <v>59</v>
      </c>
      <c r="B78" s="68" t="s">
        <v>399</v>
      </c>
      <c r="C78" s="68">
        <v>1500</v>
      </c>
      <c r="D78" s="68">
        <v>1300</v>
      </c>
      <c r="E78" s="22">
        <v>52.5</v>
      </c>
      <c r="F78" s="22">
        <f t="shared" si="3"/>
        <v>2966.25</v>
      </c>
      <c r="G78" s="115" t="s">
        <v>271</v>
      </c>
      <c r="H78" s="115" t="s">
        <v>272</v>
      </c>
      <c r="I78" s="116" t="s">
        <v>264</v>
      </c>
      <c r="J78" s="117">
        <v>300517</v>
      </c>
      <c r="K78" s="116" t="s">
        <v>265</v>
      </c>
      <c r="L78" s="118">
        <v>240</v>
      </c>
      <c r="M78" s="118">
        <v>310</v>
      </c>
      <c r="N78" s="118" t="s">
        <v>266</v>
      </c>
      <c r="O78" s="118" t="s">
        <v>267</v>
      </c>
      <c r="P78" s="118" t="s">
        <v>268</v>
      </c>
      <c r="Q78" s="119" t="s">
        <v>274</v>
      </c>
      <c r="R78" s="118" t="s">
        <v>267</v>
      </c>
      <c r="S78" s="118" t="s">
        <v>266</v>
      </c>
    </row>
    <row r="79" spans="1:19" ht="30">
      <c r="A79" s="28">
        <f t="shared" si="1"/>
        <v>60</v>
      </c>
      <c r="B79" s="68" t="s">
        <v>400</v>
      </c>
      <c r="C79" s="68">
        <v>1500</v>
      </c>
      <c r="D79" s="68">
        <v>1800</v>
      </c>
      <c r="E79" s="22">
        <v>68.75</v>
      </c>
      <c r="F79" s="22">
        <f t="shared" si="3"/>
        <v>3884.375</v>
      </c>
      <c r="G79" s="115" t="s">
        <v>275</v>
      </c>
      <c r="H79" s="115" t="s">
        <v>272</v>
      </c>
      <c r="I79" s="116" t="s">
        <v>264</v>
      </c>
      <c r="J79" s="117">
        <v>300217</v>
      </c>
      <c r="K79" s="116" t="s">
        <v>265</v>
      </c>
      <c r="L79" s="118">
        <v>200</v>
      </c>
      <c r="M79" s="118">
        <v>90</v>
      </c>
      <c r="N79" s="118" t="s">
        <v>266</v>
      </c>
      <c r="O79" s="118" t="s">
        <v>267</v>
      </c>
      <c r="P79" s="118" t="s">
        <v>268</v>
      </c>
      <c r="Q79" s="119" t="s">
        <v>278</v>
      </c>
      <c r="R79" s="118" t="s">
        <v>270</v>
      </c>
      <c r="S79" s="118" t="s">
        <v>270</v>
      </c>
    </row>
    <row r="80" spans="1:19" ht="30">
      <c r="A80" s="28">
        <f t="shared" si="1"/>
        <v>61</v>
      </c>
      <c r="B80" s="68" t="s">
        <v>401</v>
      </c>
      <c r="C80" s="68">
        <v>1500</v>
      </c>
      <c r="D80" s="68">
        <v>1800</v>
      </c>
      <c r="E80" s="22">
        <v>66.25</v>
      </c>
      <c r="F80" s="22">
        <f t="shared" si="3"/>
        <v>3743.125</v>
      </c>
      <c r="G80" s="115" t="s">
        <v>291</v>
      </c>
      <c r="H80" s="115" t="s">
        <v>262</v>
      </c>
      <c r="I80" s="116" t="s">
        <v>282</v>
      </c>
      <c r="J80" s="117">
        <v>300211</v>
      </c>
      <c r="K80" s="116" t="s">
        <v>319</v>
      </c>
      <c r="L80" s="118">
        <v>200</v>
      </c>
      <c r="M80" s="118">
        <v>170</v>
      </c>
      <c r="N80" s="118">
        <v>0.35</v>
      </c>
      <c r="O80" s="118" t="s">
        <v>267</v>
      </c>
      <c r="P80" s="118" t="s">
        <v>268</v>
      </c>
      <c r="Q80" s="119" t="s">
        <v>269</v>
      </c>
      <c r="R80" s="118" t="s">
        <v>267</v>
      </c>
      <c r="S80" s="118" t="s">
        <v>270</v>
      </c>
    </row>
    <row r="81" spans="1:19" ht="30">
      <c r="A81" s="28">
        <f t="shared" si="1"/>
        <v>62</v>
      </c>
      <c r="B81" s="68" t="s">
        <v>402</v>
      </c>
      <c r="C81" s="68"/>
      <c r="D81" s="68"/>
      <c r="E81" s="22"/>
      <c r="F81" s="22"/>
      <c r="G81" s="115" t="s">
        <v>261</v>
      </c>
      <c r="H81" s="115" t="s">
        <v>262</v>
      </c>
      <c r="I81" s="116" t="s">
        <v>264</v>
      </c>
      <c r="J81" s="117">
        <v>300282</v>
      </c>
      <c r="K81" s="116" t="s">
        <v>265</v>
      </c>
      <c r="L81" s="118">
        <v>200</v>
      </c>
      <c r="M81" s="118" t="s">
        <v>266</v>
      </c>
      <c r="N81" s="118" t="s">
        <v>266</v>
      </c>
      <c r="O81" s="118" t="s">
        <v>267</v>
      </c>
      <c r="P81" s="118" t="s">
        <v>268</v>
      </c>
      <c r="Q81" s="118" t="s">
        <v>266</v>
      </c>
      <c r="R81" s="118" t="s">
        <v>267</v>
      </c>
      <c r="S81" s="118" t="s">
        <v>266</v>
      </c>
    </row>
    <row r="82" spans="1:19" ht="90">
      <c r="A82" s="28">
        <f t="shared" si="1"/>
        <v>63</v>
      </c>
      <c r="B82" s="68" t="s">
        <v>403</v>
      </c>
      <c r="C82" s="68">
        <v>1500</v>
      </c>
      <c r="D82" s="68">
        <v>1100</v>
      </c>
      <c r="E82" s="22">
        <v>60</v>
      </c>
      <c r="F82" s="22">
        <f>E82*$F$12</f>
        <v>3390</v>
      </c>
      <c r="G82" s="115" t="s">
        <v>275</v>
      </c>
      <c r="H82" s="115" t="s">
        <v>272</v>
      </c>
      <c r="I82" s="116" t="s">
        <v>264</v>
      </c>
      <c r="J82" s="117">
        <v>300112</v>
      </c>
      <c r="K82" s="127" t="s">
        <v>320</v>
      </c>
      <c r="L82" s="116">
        <v>250</v>
      </c>
      <c r="M82" s="116">
        <v>490</v>
      </c>
      <c r="N82" s="131">
        <v>0.78</v>
      </c>
      <c r="O82" s="132" t="s">
        <v>270</v>
      </c>
      <c r="P82" s="133" t="s">
        <v>321</v>
      </c>
      <c r="Q82" s="134" t="s">
        <v>274</v>
      </c>
      <c r="R82" s="118" t="s">
        <v>322</v>
      </c>
      <c r="S82" s="118" t="s">
        <v>270</v>
      </c>
    </row>
    <row r="83" spans="1:19" ht="90">
      <c r="A83" s="28">
        <f t="shared" si="1"/>
        <v>64</v>
      </c>
      <c r="B83" s="68" t="s">
        <v>404</v>
      </c>
      <c r="C83" s="68"/>
      <c r="D83" s="68"/>
      <c r="E83" s="22"/>
      <c r="F83" s="22"/>
      <c r="G83" s="115" t="s">
        <v>275</v>
      </c>
      <c r="H83" s="115" t="s">
        <v>272</v>
      </c>
      <c r="I83" s="116" t="s">
        <v>264</v>
      </c>
      <c r="J83" s="117">
        <v>300134</v>
      </c>
      <c r="K83" s="133" t="s">
        <v>323</v>
      </c>
      <c r="L83" s="116">
        <v>300</v>
      </c>
      <c r="M83" s="116">
        <v>380</v>
      </c>
      <c r="N83" s="127">
        <v>0.55</v>
      </c>
      <c r="O83" s="132" t="s">
        <v>270</v>
      </c>
      <c r="P83" s="133" t="s">
        <v>321</v>
      </c>
      <c r="Q83" s="134" t="s">
        <v>274</v>
      </c>
      <c r="R83" s="118" t="s">
        <v>322</v>
      </c>
      <c r="S83" s="118" t="s">
        <v>270</v>
      </c>
    </row>
    <row r="84" spans="1:19" ht="30">
      <c r="A84" s="28">
        <f t="shared" si="1"/>
        <v>65</v>
      </c>
      <c r="B84" s="68" t="s">
        <v>405</v>
      </c>
      <c r="C84" s="68">
        <v>1500</v>
      </c>
      <c r="D84" s="68">
        <v>1800</v>
      </c>
      <c r="E84" s="22">
        <v>75</v>
      </c>
      <c r="F84" s="22">
        <f>E84*$F$12</f>
        <v>4237.5</v>
      </c>
      <c r="G84" s="115" t="s">
        <v>275</v>
      </c>
      <c r="H84" s="115" t="s">
        <v>272</v>
      </c>
      <c r="I84" s="116" t="s">
        <v>264</v>
      </c>
      <c r="J84" s="117">
        <v>300405</v>
      </c>
      <c r="K84" s="116" t="s">
        <v>265</v>
      </c>
      <c r="L84" s="118">
        <v>195</v>
      </c>
      <c r="M84" s="118">
        <v>170</v>
      </c>
      <c r="N84" s="118" t="s">
        <v>266</v>
      </c>
      <c r="O84" s="118" t="s">
        <v>267</v>
      </c>
      <c r="P84" s="118" t="s">
        <v>268</v>
      </c>
      <c r="Q84" s="119" t="s">
        <v>269</v>
      </c>
      <c r="R84" s="118" t="s">
        <v>267</v>
      </c>
      <c r="S84" s="118" t="s">
        <v>266</v>
      </c>
    </row>
    <row r="85" spans="1:19" ht="45">
      <c r="A85" s="28">
        <f t="shared" si="1"/>
        <v>66</v>
      </c>
      <c r="B85" s="68" t="s">
        <v>406</v>
      </c>
      <c r="C85" s="68">
        <v>1500</v>
      </c>
      <c r="D85" s="68">
        <v>1500</v>
      </c>
      <c r="E85" s="22">
        <v>62.5</v>
      </c>
      <c r="F85" s="22">
        <f>E85*$F$12</f>
        <v>3531.25</v>
      </c>
      <c r="G85" s="115" t="s">
        <v>301</v>
      </c>
      <c r="H85" s="115" t="s">
        <v>272</v>
      </c>
      <c r="I85" s="116" t="s">
        <v>264</v>
      </c>
      <c r="J85" s="117">
        <v>300247</v>
      </c>
      <c r="K85" s="116" t="s">
        <v>265</v>
      </c>
      <c r="L85" s="135">
        <v>210</v>
      </c>
      <c r="M85" s="135">
        <v>205</v>
      </c>
      <c r="N85" s="135">
        <v>0.25</v>
      </c>
      <c r="O85" s="118" t="s">
        <v>267</v>
      </c>
      <c r="P85" s="135" t="s">
        <v>268</v>
      </c>
      <c r="Q85" s="134" t="s">
        <v>274</v>
      </c>
      <c r="R85" s="118" t="s">
        <v>267</v>
      </c>
      <c r="S85" s="118" t="s">
        <v>266</v>
      </c>
    </row>
    <row r="86" spans="1:21" ht="45">
      <c r="A86" s="28">
        <f aca="true" t="shared" si="4" ref="A86:A106">1+A85</f>
        <v>67</v>
      </c>
      <c r="B86" s="106" t="s">
        <v>407</v>
      </c>
      <c r="C86" s="68">
        <v>1500</v>
      </c>
      <c r="D86" s="68">
        <v>500</v>
      </c>
      <c r="E86" s="22">
        <v>60</v>
      </c>
      <c r="F86" s="22">
        <f>E86*$F$12</f>
        <v>3390</v>
      </c>
      <c r="G86" s="115" t="s">
        <v>301</v>
      </c>
      <c r="H86" s="115" t="s">
        <v>272</v>
      </c>
      <c r="I86" s="116" t="s">
        <v>264</v>
      </c>
      <c r="J86" s="117">
        <v>300506</v>
      </c>
      <c r="K86" s="136" t="s">
        <v>326</v>
      </c>
      <c r="L86" s="118">
        <v>180</v>
      </c>
      <c r="M86" s="137">
        <v>280</v>
      </c>
      <c r="N86" s="135">
        <v>1.5</v>
      </c>
      <c r="O86" s="118" t="s">
        <v>267</v>
      </c>
      <c r="P86" s="118" t="s">
        <v>268</v>
      </c>
      <c r="Q86" s="118" t="s">
        <v>266</v>
      </c>
      <c r="R86" s="118" t="s">
        <v>267</v>
      </c>
      <c r="S86" s="118" t="s">
        <v>266</v>
      </c>
      <c r="U86" s="125"/>
    </row>
    <row r="87" spans="1:19" ht="30">
      <c r="A87" s="28">
        <f t="shared" si="4"/>
        <v>68</v>
      </c>
      <c r="B87" s="106" t="s">
        <v>408</v>
      </c>
      <c r="C87" s="68"/>
      <c r="D87" s="68"/>
      <c r="E87" s="22"/>
      <c r="F87" s="22"/>
      <c r="G87" s="115" t="s">
        <v>275</v>
      </c>
      <c r="H87" s="115" t="s">
        <v>272</v>
      </c>
      <c r="I87" s="116" t="s">
        <v>277</v>
      </c>
      <c r="J87" s="117">
        <v>300219</v>
      </c>
      <c r="K87" s="116" t="s">
        <v>265</v>
      </c>
      <c r="L87" s="118">
        <v>220</v>
      </c>
      <c r="M87" s="118">
        <v>340</v>
      </c>
      <c r="N87" s="118" t="s">
        <v>266</v>
      </c>
      <c r="O87" s="118" t="s">
        <v>267</v>
      </c>
      <c r="P87" s="118" t="s">
        <v>268</v>
      </c>
      <c r="Q87" s="128">
        <v>4</v>
      </c>
      <c r="R87" s="118" t="s">
        <v>267</v>
      </c>
      <c r="S87" s="118" t="s">
        <v>266</v>
      </c>
    </row>
    <row r="88" spans="1:19" ht="30">
      <c r="A88" s="28">
        <f t="shared" si="4"/>
        <v>69</v>
      </c>
      <c r="B88" s="68" t="s">
        <v>409</v>
      </c>
      <c r="C88" s="68">
        <v>1500</v>
      </c>
      <c r="D88" s="68">
        <v>1800</v>
      </c>
      <c r="E88" s="22">
        <v>52.5</v>
      </c>
      <c r="F88" s="22">
        <f aca="true" t="shared" si="5" ref="F88:F105">E88*$F$12</f>
        <v>2966.25</v>
      </c>
      <c r="G88" s="115" t="s">
        <v>271</v>
      </c>
      <c r="H88" s="115" t="s">
        <v>272</v>
      </c>
      <c r="I88" s="116" t="s">
        <v>264</v>
      </c>
      <c r="J88" s="117">
        <v>300333</v>
      </c>
      <c r="K88" s="116" t="s">
        <v>265</v>
      </c>
      <c r="L88" s="118">
        <v>250</v>
      </c>
      <c r="M88" s="118">
        <v>150</v>
      </c>
      <c r="N88" s="118">
        <v>0.35</v>
      </c>
      <c r="O88" s="118" t="s">
        <v>267</v>
      </c>
      <c r="P88" s="118" t="s">
        <v>268</v>
      </c>
      <c r="Q88" s="134" t="s">
        <v>274</v>
      </c>
      <c r="R88" s="118" t="s">
        <v>267</v>
      </c>
      <c r="S88" s="118" t="s">
        <v>266</v>
      </c>
    </row>
    <row r="89" spans="1:19" ht="30">
      <c r="A89" s="28">
        <f t="shared" si="4"/>
        <v>70</v>
      </c>
      <c r="B89" s="68" t="s">
        <v>410</v>
      </c>
      <c r="C89" s="68">
        <v>1500</v>
      </c>
      <c r="D89" s="68">
        <v>1800</v>
      </c>
      <c r="E89" s="22">
        <v>82.5</v>
      </c>
      <c r="F89" s="22">
        <f t="shared" si="5"/>
        <v>4661.25</v>
      </c>
      <c r="G89" s="115" t="s">
        <v>291</v>
      </c>
      <c r="H89" s="115" t="s">
        <v>272</v>
      </c>
      <c r="I89" s="116" t="s">
        <v>264</v>
      </c>
      <c r="J89" s="124" t="s">
        <v>328</v>
      </c>
      <c r="K89" s="116" t="s">
        <v>265</v>
      </c>
      <c r="L89" s="118">
        <v>200</v>
      </c>
      <c r="M89" s="118" t="s">
        <v>266</v>
      </c>
      <c r="N89" s="118" t="s">
        <v>266</v>
      </c>
      <c r="O89" s="118" t="s">
        <v>267</v>
      </c>
      <c r="P89" s="118" t="s">
        <v>268</v>
      </c>
      <c r="Q89" s="118" t="s">
        <v>266</v>
      </c>
      <c r="R89" s="118" t="s">
        <v>267</v>
      </c>
      <c r="S89" s="118" t="s">
        <v>266</v>
      </c>
    </row>
    <row r="90" spans="1:20" ht="30">
      <c r="A90" s="28">
        <f t="shared" si="4"/>
        <v>71</v>
      </c>
      <c r="B90" s="68" t="s">
        <v>411</v>
      </c>
      <c r="C90" s="68">
        <v>1500</v>
      </c>
      <c r="D90" s="68">
        <v>1300</v>
      </c>
      <c r="E90" s="22">
        <v>95</v>
      </c>
      <c r="F90" s="22">
        <f t="shared" si="5"/>
        <v>5367.5</v>
      </c>
      <c r="G90" s="115" t="s">
        <v>291</v>
      </c>
      <c r="H90" s="115" t="s">
        <v>272</v>
      </c>
      <c r="I90" s="116" t="s">
        <v>277</v>
      </c>
      <c r="J90" s="124" t="s">
        <v>328</v>
      </c>
      <c r="K90" s="116" t="s">
        <v>265</v>
      </c>
      <c r="L90" s="118">
        <v>200</v>
      </c>
      <c r="M90" s="118" t="s">
        <v>266</v>
      </c>
      <c r="N90" s="118" t="s">
        <v>266</v>
      </c>
      <c r="O90" s="118" t="s">
        <v>267</v>
      </c>
      <c r="P90" s="118" t="s">
        <v>268</v>
      </c>
      <c r="Q90" s="118" t="s">
        <v>266</v>
      </c>
      <c r="R90" s="118" t="s">
        <v>267</v>
      </c>
      <c r="S90" s="118" t="s">
        <v>266</v>
      </c>
      <c r="T90" s="125"/>
    </row>
    <row r="91" spans="1:20" ht="30">
      <c r="A91" s="28">
        <f t="shared" si="4"/>
        <v>72</v>
      </c>
      <c r="B91" s="68" t="s">
        <v>412</v>
      </c>
      <c r="C91" s="68">
        <v>1500</v>
      </c>
      <c r="D91" s="68">
        <v>1500</v>
      </c>
      <c r="E91" s="22">
        <v>66.25</v>
      </c>
      <c r="F91" s="22">
        <f t="shared" si="5"/>
        <v>3743.125</v>
      </c>
      <c r="G91" s="115" t="s">
        <v>261</v>
      </c>
      <c r="H91" s="115" t="s">
        <v>262</v>
      </c>
      <c r="I91" s="116" t="s">
        <v>264</v>
      </c>
      <c r="J91" s="124">
        <v>300313</v>
      </c>
      <c r="K91" s="116" t="s">
        <v>265</v>
      </c>
      <c r="L91" s="118">
        <v>200</v>
      </c>
      <c r="M91" s="118">
        <v>190</v>
      </c>
      <c r="N91" s="118" t="s">
        <v>266</v>
      </c>
      <c r="O91" s="118" t="s">
        <v>267</v>
      </c>
      <c r="P91" s="118" t="s">
        <v>268</v>
      </c>
      <c r="Q91" s="119" t="s">
        <v>269</v>
      </c>
      <c r="R91" s="118" t="s">
        <v>267</v>
      </c>
      <c r="S91" s="118" t="s">
        <v>270</v>
      </c>
      <c r="T91" s="125"/>
    </row>
    <row r="92" spans="1:20" ht="30">
      <c r="A92" s="28">
        <f t="shared" si="4"/>
        <v>73</v>
      </c>
      <c r="B92" s="68" t="s">
        <v>413</v>
      </c>
      <c r="C92" s="68">
        <v>1500</v>
      </c>
      <c r="D92" s="68">
        <v>1300</v>
      </c>
      <c r="E92" s="22">
        <v>85</v>
      </c>
      <c r="F92" s="22">
        <f t="shared" si="5"/>
        <v>4802.5</v>
      </c>
      <c r="G92" s="115" t="s">
        <v>261</v>
      </c>
      <c r="H92" s="115" t="s">
        <v>262</v>
      </c>
      <c r="I92" s="116" t="s">
        <v>277</v>
      </c>
      <c r="J92" s="124">
        <v>300314</v>
      </c>
      <c r="K92" s="116" t="s">
        <v>265</v>
      </c>
      <c r="L92" s="118">
        <v>200</v>
      </c>
      <c r="M92" s="118">
        <v>345</v>
      </c>
      <c r="N92" s="118" t="s">
        <v>266</v>
      </c>
      <c r="O92" s="118" t="s">
        <v>267</v>
      </c>
      <c r="P92" s="118" t="s">
        <v>268</v>
      </c>
      <c r="Q92" s="128">
        <v>6</v>
      </c>
      <c r="R92" s="118" t="s">
        <v>267</v>
      </c>
      <c r="S92" s="118" t="s">
        <v>270</v>
      </c>
      <c r="T92" s="125"/>
    </row>
    <row r="93" spans="1:19" ht="30">
      <c r="A93" s="28">
        <f t="shared" si="4"/>
        <v>74</v>
      </c>
      <c r="B93" s="68" t="s">
        <v>414</v>
      </c>
      <c r="C93" s="68">
        <v>1500</v>
      </c>
      <c r="D93" s="68">
        <v>1800</v>
      </c>
      <c r="E93" s="22">
        <v>66.25</v>
      </c>
      <c r="F93" s="22">
        <f t="shared" si="5"/>
        <v>3743.125</v>
      </c>
      <c r="G93" s="115" t="s">
        <v>275</v>
      </c>
      <c r="H93" s="115" t="s">
        <v>272</v>
      </c>
      <c r="I93" s="116" t="s">
        <v>282</v>
      </c>
      <c r="J93" s="124">
        <v>300224</v>
      </c>
      <c r="K93" s="116" t="s">
        <v>329</v>
      </c>
      <c r="L93" s="118">
        <v>210</v>
      </c>
      <c r="M93" s="118">
        <v>55</v>
      </c>
      <c r="N93" s="118" t="s">
        <v>266</v>
      </c>
      <c r="O93" s="118" t="s">
        <v>267</v>
      </c>
      <c r="P93" s="118" t="s">
        <v>268</v>
      </c>
      <c r="Q93" s="119" t="s">
        <v>269</v>
      </c>
      <c r="R93" s="118" t="s">
        <v>267</v>
      </c>
      <c r="S93" s="118" t="s">
        <v>266</v>
      </c>
    </row>
    <row r="94" spans="1:19" ht="30">
      <c r="A94" s="28">
        <f t="shared" si="4"/>
        <v>75</v>
      </c>
      <c r="B94" s="68" t="s">
        <v>415</v>
      </c>
      <c r="C94" s="68">
        <v>1500</v>
      </c>
      <c r="D94" s="68">
        <v>1300</v>
      </c>
      <c r="E94" s="22">
        <v>98.75</v>
      </c>
      <c r="F94" s="22">
        <f t="shared" si="5"/>
        <v>5579.375</v>
      </c>
      <c r="G94" s="115" t="s">
        <v>261</v>
      </c>
      <c r="H94" s="115" t="s">
        <v>262</v>
      </c>
      <c r="I94" s="116" t="s">
        <v>277</v>
      </c>
      <c r="J94" s="117">
        <v>300218</v>
      </c>
      <c r="K94" s="116" t="s">
        <v>265</v>
      </c>
      <c r="L94" s="118">
        <v>200</v>
      </c>
      <c r="M94" s="118">
        <v>345</v>
      </c>
      <c r="N94" s="118" t="s">
        <v>266</v>
      </c>
      <c r="O94" s="118" t="s">
        <v>267</v>
      </c>
      <c r="P94" s="118" t="s">
        <v>268</v>
      </c>
      <c r="Q94" s="118" t="s">
        <v>266</v>
      </c>
      <c r="R94" s="118" t="s">
        <v>267</v>
      </c>
      <c r="S94" s="118" t="s">
        <v>270</v>
      </c>
    </row>
    <row r="95" spans="1:19" ht="30">
      <c r="A95" s="28">
        <f t="shared" si="4"/>
        <v>76</v>
      </c>
      <c r="B95" s="97" t="s">
        <v>416</v>
      </c>
      <c r="C95" s="68">
        <v>1500</v>
      </c>
      <c r="D95" s="68">
        <v>1600</v>
      </c>
      <c r="E95" s="22">
        <v>46.25</v>
      </c>
      <c r="F95" s="22">
        <f t="shared" si="5"/>
        <v>2613.125</v>
      </c>
      <c r="G95" s="115" t="s">
        <v>275</v>
      </c>
      <c r="H95" s="115" t="s">
        <v>272</v>
      </c>
      <c r="I95" s="116" t="s">
        <v>264</v>
      </c>
      <c r="J95" s="117">
        <v>300205</v>
      </c>
      <c r="K95" s="116" t="s">
        <v>265</v>
      </c>
      <c r="L95" s="118">
        <v>180</v>
      </c>
      <c r="M95" s="138">
        <v>225</v>
      </c>
      <c r="N95" s="138">
        <v>0.48</v>
      </c>
      <c r="O95" s="118" t="s">
        <v>267</v>
      </c>
      <c r="P95" s="118" t="s">
        <v>268</v>
      </c>
      <c r="Q95" s="118" t="s">
        <v>266</v>
      </c>
      <c r="R95" s="139" t="s">
        <v>267</v>
      </c>
      <c r="S95" s="118" t="s">
        <v>266</v>
      </c>
    </row>
    <row r="96" spans="1:19" ht="45">
      <c r="A96" s="28">
        <f t="shared" si="4"/>
        <v>77</v>
      </c>
      <c r="B96" s="68" t="s">
        <v>417</v>
      </c>
      <c r="C96" s="68">
        <v>1500</v>
      </c>
      <c r="D96" s="68">
        <v>500</v>
      </c>
      <c r="E96" s="22">
        <v>60</v>
      </c>
      <c r="F96" s="22">
        <f t="shared" si="5"/>
        <v>3390</v>
      </c>
      <c r="G96" s="115" t="s">
        <v>301</v>
      </c>
      <c r="H96" s="115" t="s">
        <v>272</v>
      </c>
      <c r="I96" s="116" t="s">
        <v>264</v>
      </c>
      <c r="J96" s="117">
        <v>300509</v>
      </c>
      <c r="K96" s="116" t="s">
        <v>330</v>
      </c>
      <c r="L96" s="118">
        <v>180</v>
      </c>
      <c r="M96" s="138">
        <v>210</v>
      </c>
      <c r="N96" s="138">
        <v>0.34</v>
      </c>
      <c r="O96" s="118" t="s">
        <v>267</v>
      </c>
      <c r="P96" s="118" t="s">
        <v>268</v>
      </c>
      <c r="Q96" s="118" t="s">
        <v>266</v>
      </c>
      <c r="R96" s="139" t="s">
        <v>267</v>
      </c>
      <c r="S96" s="118" t="s">
        <v>266</v>
      </c>
    </row>
    <row r="97" spans="1:19" ht="105">
      <c r="A97" s="28">
        <f t="shared" si="4"/>
        <v>78</v>
      </c>
      <c r="B97" s="68" t="s">
        <v>418</v>
      </c>
      <c r="C97" s="68">
        <v>1500</v>
      </c>
      <c r="D97" s="68">
        <v>1800</v>
      </c>
      <c r="E97" s="22">
        <v>46.25</v>
      </c>
      <c r="F97" s="22">
        <f t="shared" si="5"/>
        <v>2613.125</v>
      </c>
      <c r="G97" s="115" t="s">
        <v>275</v>
      </c>
      <c r="H97" s="115" t="s">
        <v>272</v>
      </c>
      <c r="I97" s="116" t="s">
        <v>264</v>
      </c>
      <c r="J97" s="117">
        <v>300220</v>
      </c>
      <c r="K97" s="116" t="s">
        <v>265</v>
      </c>
      <c r="L97" s="118">
        <v>200</v>
      </c>
      <c r="M97" s="138">
        <v>170</v>
      </c>
      <c r="N97" s="138">
        <v>0.25</v>
      </c>
      <c r="O97" s="118" t="s">
        <v>267</v>
      </c>
      <c r="P97" s="118" t="s">
        <v>268</v>
      </c>
      <c r="Q97" s="118" t="s">
        <v>266</v>
      </c>
      <c r="R97" s="118" t="s">
        <v>267</v>
      </c>
      <c r="S97" s="118" t="s">
        <v>266</v>
      </c>
    </row>
    <row r="98" spans="1:19" ht="45">
      <c r="A98" s="28">
        <f t="shared" si="4"/>
        <v>79</v>
      </c>
      <c r="B98" s="68" t="s">
        <v>419</v>
      </c>
      <c r="C98" s="68">
        <v>1500</v>
      </c>
      <c r="D98" s="68">
        <v>1000</v>
      </c>
      <c r="E98" s="22">
        <v>60</v>
      </c>
      <c r="F98" s="22">
        <f t="shared" si="5"/>
        <v>3390</v>
      </c>
      <c r="G98" s="115" t="s">
        <v>275</v>
      </c>
      <c r="H98" s="115" t="s">
        <v>272</v>
      </c>
      <c r="I98" s="116" t="s">
        <v>277</v>
      </c>
      <c r="J98" s="117">
        <v>300257</v>
      </c>
      <c r="K98" s="116" t="s">
        <v>265</v>
      </c>
      <c r="L98" s="118">
        <v>200</v>
      </c>
      <c r="M98" s="138">
        <v>370</v>
      </c>
      <c r="N98" s="118">
        <v>0.6</v>
      </c>
      <c r="O98" s="118" t="s">
        <v>267</v>
      </c>
      <c r="P98" s="118" t="s">
        <v>268</v>
      </c>
      <c r="Q98" s="118" t="s">
        <v>266</v>
      </c>
      <c r="R98" s="118" t="s">
        <v>267</v>
      </c>
      <c r="S98" s="118" t="s">
        <v>266</v>
      </c>
    </row>
    <row r="99" spans="1:19" ht="45">
      <c r="A99" s="28">
        <f t="shared" si="4"/>
        <v>80</v>
      </c>
      <c r="B99" s="68" t="s">
        <v>423</v>
      </c>
      <c r="C99" s="68">
        <v>1500</v>
      </c>
      <c r="D99" s="68">
        <v>1200</v>
      </c>
      <c r="E99" s="22">
        <v>52.5</v>
      </c>
      <c r="F99" s="22">
        <f t="shared" si="5"/>
        <v>2966.25</v>
      </c>
      <c r="G99" s="115" t="s">
        <v>301</v>
      </c>
      <c r="H99" s="115" t="s">
        <v>272</v>
      </c>
      <c r="I99" s="116" t="s">
        <v>264</v>
      </c>
      <c r="J99" s="117">
        <v>300502</v>
      </c>
      <c r="K99" s="116" t="s">
        <v>331</v>
      </c>
      <c r="L99" s="118">
        <v>180</v>
      </c>
      <c r="M99" s="118">
        <v>250</v>
      </c>
      <c r="N99" s="118">
        <v>0.54</v>
      </c>
      <c r="O99" s="118" t="s">
        <v>267</v>
      </c>
      <c r="P99" s="118" t="s">
        <v>268</v>
      </c>
      <c r="Q99" s="118" t="s">
        <v>266</v>
      </c>
      <c r="R99" s="139" t="s">
        <v>267</v>
      </c>
      <c r="S99" s="139" t="s">
        <v>266</v>
      </c>
    </row>
    <row r="100" spans="1:21" ht="45">
      <c r="A100" s="28">
        <f t="shared" si="4"/>
        <v>81</v>
      </c>
      <c r="B100" s="68" t="s">
        <v>424</v>
      </c>
      <c r="C100" s="68">
        <v>1500</v>
      </c>
      <c r="D100" s="68">
        <v>1200</v>
      </c>
      <c r="E100" s="22">
        <v>52.5</v>
      </c>
      <c r="F100" s="22">
        <f t="shared" si="5"/>
        <v>2966.25</v>
      </c>
      <c r="G100" s="115" t="s">
        <v>301</v>
      </c>
      <c r="H100" s="115" t="s">
        <v>272</v>
      </c>
      <c r="I100" s="116" t="s">
        <v>264</v>
      </c>
      <c r="J100" s="117">
        <v>300504</v>
      </c>
      <c r="K100" s="116" t="s">
        <v>332</v>
      </c>
      <c r="L100" s="118">
        <v>180</v>
      </c>
      <c r="M100" s="118">
        <v>240</v>
      </c>
      <c r="N100" s="118">
        <v>0.54</v>
      </c>
      <c r="O100" s="118" t="s">
        <v>267</v>
      </c>
      <c r="P100" s="118" t="s">
        <v>268</v>
      </c>
      <c r="Q100" s="118" t="s">
        <v>266</v>
      </c>
      <c r="R100" s="139" t="s">
        <v>267</v>
      </c>
      <c r="S100" s="139" t="s">
        <v>266</v>
      </c>
      <c r="U100" s="125"/>
    </row>
    <row r="101" spans="1:19" ht="30">
      <c r="A101" s="28">
        <f t="shared" si="4"/>
        <v>82</v>
      </c>
      <c r="B101" s="68" t="s">
        <v>425</v>
      </c>
      <c r="C101" s="68">
        <v>1500</v>
      </c>
      <c r="D101" s="68">
        <v>1200</v>
      </c>
      <c r="E101" s="22">
        <v>52.5</v>
      </c>
      <c r="F101" s="22">
        <f t="shared" si="5"/>
        <v>2966.25</v>
      </c>
      <c r="G101" s="115" t="s">
        <v>271</v>
      </c>
      <c r="H101" s="115" t="s">
        <v>272</v>
      </c>
      <c r="I101" s="116" t="s">
        <v>264</v>
      </c>
      <c r="J101" s="117">
        <v>300505</v>
      </c>
      <c r="K101" s="116" t="s">
        <v>333</v>
      </c>
      <c r="L101" s="118">
        <v>180</v>
      </c>
      <c r="M101" s="118">
        <v>230</v>
      </c>
      <c r="N101" s="118">
        <v>0.68</v>
      </c>
      <c r="O101" s="118" t="s">
        <v>267</v>
      </c>
      <c r="P101" s="118" t="s">
        <v>268</v>
      </c>
      <c r="Q101" s="118" t="s">
        <v>266</v>
      </c>
      <c r="R101" s="139" t="s">
        <v>267</v>
      </c>
      <c r="S101" s="139" t="s">
        <v>266</v>
      </c>
    </row>
    <row r="102" spans="1:19" ht="30">
      <c r="A102" s="28">
        <f t="shared" si="4"/>
        <v>83</v>
      </c>
      <c r="B102" s="68" t="s">
        <v>420</v>
      </c>
      <c r="C102" s="68">
        <v>1500</v>
      </c>
      <c r="D102" s="68">
        <v>1800</v>
      </c>
      <c r="E102" s="22">
        <v>66.25</v>
      </c>
      <c r="F102" s="22">
        <f t="shared" si="5"/>
        <v>3743.125</v>
      </c>
      <c r="G102" s="115" t="s">
        <v>291</v>
      </c>
      <c r="H102" s="115" t="s">
        <v>262</v>
      </c>
      <c r="I102" s="116" t="s">
        <v>282</v>
      </c>
      <c r="J102" s="117">
        <v>300275</v>
      </c>
      <c r="K102" s="116" t="s">
        <v>334</v>
      </c>
      <c r="L102" s="118">
        <v>200</v>
      </c>
      <c r="M102" s="118">
        <v>170</v>
      </c>
      <c r="N102" s="118">
        <v>0.35</v>
      </c>
      <c r="O102" s="118" t="s">
        <v>267</v>
      </c>
      <c r="P102" s="118" t="s">
        <v>268</v>
      </c>
      <c r="Q102" s="119" t="s">
        <v>269</v>
      </c>
      <c r="R102" s="118" t="s">
        <v>267</v>
      </c>
      <c r="S102" s="118" t="s">
        <v>270</v>
      </c>
    </row>
    <row r="103" spans="1:19" ht="30">
      <c r="A103" s="28">
        <f t="shared" si="4"/>
        <v>84</v>
      </c>
      <c r="B103" s="68" t="s">
        <v>421</v>
      </c>
      <c r="C103" s="68">
        <v>1500</v>
      </c>
      <c r="D103" s="68">
        <v>1800</v>
      </c>
      <c r="E103" s="22">
        <v>52.5</v>
      </c>
      <c r="F103" s="22">
        <f t="shared" si="5"/>
        <v>2966.25</v>
      </c>
      <c r="G103" s="115" t="s">
        <v>271</v>
      </c>
      <c r="H103" s="115" t="s">
        <v>272</v>
      </c>
      <c r="I103" s="139" t="s">
        <v>264</v>
      </c>
      <c r="J103" s="117">
        <v>300241</v>
      </c>
      <c r="K103" s="139" t="s">
        <v>335</v>
      </c>
      <c r="L103" s="135">
        <v>210</v>
      </c>
      <c r="M103" s="135">
        <v>187</v>
      </c>
      <c r="N103" s="135">
        <v>0.32</v>
      </c>
      <c r="O103" s="118" t="s">
        <v>267</v>
      </c>
      <c r="P103" s="135" t="s">
        <v>268</v>
      </c>
      <c r="Q103" s="134" t="s">
        <v>274</v>
      </c>
      <c r="R103" s="139" t="s">
        <v>267</v>
      </c>
      <c r="S103" s="139" t="s">
        <v>266</v>
      </c>
    </row>
    <row r="104" spans="1:19" ht="30">
      <c r="A104" s="28">
        <f t="shared" si="4"/>
        <v>85</v>
      </c>
      <c r="B104" s="68" t="s">
        <v>426</v>
      </c>
      <c r="C104" s="68">
        <v>1500</v>
      </c>
      <c r="D104" s="68">
        <v>1800</v>
      </c>
      <c r="E104" s="22">
        <v>50</v>
      </c>
      <c r="F104" s="22">
        <f t="shared" si="5"/>
        <v>2825</v>
      </c>
      <c r="G104" s="115" t="s">
        <v>275</v>
      </c>
      <c r="H104" s="115" t="s">
        <v>272</v>
      </c>
      <c r="I104" s="116" t="s">
        <v>264</v>
      </c>
      <c r="J104" s="117">
        <v>300331</v>
      </c>
      <c r="K104" s="139" t="s">
        <v>335</v>
      </c>
      <c r="L104" s="118">
        <v>200</v>
      </c>
      <c r="M104" s="118">
        <v>202</v>
      </c>
      <c r="N104" s="118">
        <v>0.38</v>
      </c>
      <c r="O104" s="118" t="s">
        <v>267</v>
      </c>
      <c r="P104" s="135" t="s">
        <v>268</v>
      </c>
      <c r="Q104" s="134" t="s">
        <v>274</v>
      </c>
      <c r="R104" s="118" t="s">
        <v>267</v>
      </c>
      <c r="S104" s="118" t="s">
        <v>270</v>
      </c>
    </row>
    <row r="105" spans="1:19" ht="30">
      <c r="A105" s="28">
        <f t="shared" si="4"/>
        <v>86</v>
      </c>
      <c r="B105" s="68" t="s">
        <v>422</v>
      </c>
      <c r="C105" s="68">
        <v>1500</v>
      </c>
      <c r="D105" s="68">
        <v>1800</v>
      </c>
      <c r="E105" s="22">
        <v>52.5</v>
      </c>
      <c r="F105" s="22">
        <f t="shared" si="5"/>
        <v>2966.25</v>
      </c>
      <c r="G105" s="115" t="s">
        <v>275</v>
      </c>
      <c r="H105" s="115" t="s">
        <v>272</v>
      </c>
      <c r="I105" s="116" t="s">
        <v>264</v>
      </c>
      <c r="J105" s="117">
        <v>300404</v>
      </c>
      <c r="K105" s="116" t="s">
        <v>265</v>
      </c>
      <c r="L105" s="118">
        <v>195</v>
      </c>
      <c r="M105" s="118">
        <v>170</v>
      </c>
      <c r="N105" s="118" t="s">
        <v>266</v>
      </c>
      <c r="O105" s="118" t="s">
        <v>267</v>
      </c>
      <c r="P105" s="118" t="s">
        <v>268</v>
      </c>
      <c r="Q105" s="119" t="s">
        <v>269</v>
      </c>
      <c r="R105" s="118" t="s">
        <v>267</v>
      </c>
      <c r="S105" s="118" t="s">
        <v>270</v>
      </c>
    </row>
    <row r="106" spans="1:19" ht="15">
      <c r="A106" s="28">
        <f t="shared" si="4"/>
        <v>87</v>
      </c>
      <c r="B106" s="68" t="s">
        <v>72</v>
      </c>
      <c r="C106" s="68"/>
      <c r="D106" s="68"/>
      <c r="E106" s="22">
        <v>35</v>
      </c>
      <c r="F106" s="109">
        <f>E106*50</f>
        <v>1750</v>
      </c>
      <c r="G106" s="140"/>
      <c r="H106" s="140"/>
      <c r="I106" s="126"/>
      <c r="J106" s="129"/>
      <c r="K106" s="67"/>
      <c r="L106" s="67"/>
      <c r="M106" s="67"/>
      <c r="N106" s="67"/>
      <c r="O106" s="67"/>
      <c r="P106" s="67"/>
      <c r="Q106" s="67"/>
      <c r="R106" s="67"/>
      <c r="S106" s="67"/>
    </row>
  </sheetData>
  <sheetProtection/>
  <mergeCells count="9">
    <mergeCell ref="F1:H7"/>
    <mergeCell ref="B17:F17"/>
    <mergeCell ref="B18:F18"/>
    <mergeCell ref="A10:F10"/>
    <mergeCell ref="A11:F11"/>
    <mergeCell ref="B13:F13"/>
    <mergeCell ref="B14:F14"/>
    <mergeCell ref="B15:F15"/>
    <mergeCell ref="B16:F16"/>
  </mergeCells>
  <printOptions/>
  <pageMargins left="0.3937007874015748" right="0.3937007874015748" top="0.3937007874015748" bottom="0.3937007874015748" header="0" footer="0"/>
  <pageSetup fitToHeight="6" fitToWidth="1" horizontalDpi="600" verticalDpi="6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zoomScalePageLayoutView="0" workbookViewId="0" topLeftCell="A1">
      <selection activeCell="D17" sqref="D17"/>
    </sheetView>
  </sheetViews>
  <sheetFormatPr defaultColWidth="11.625" defaultRowHeight="12.75"/>
  <cols>
    <col min="1" max="1" width="3.875" style="73" customWidth="1"/>
    <col min="2" max="2" width="33.00390625" style="73" customWidth="1"/>
    <col min="3" max="3" width="12.125" style="73" customWidth="1"/>
    <col min="4" max="4" width="11.125" style="73" customWidth="1"/>
    <col min="5" max="5" width="10.00390625" style="73" customWidth="1"/>
    <col min="6" max="6" width="11.625" style="73" customWidth="1"/>
    <col min="7" max="7" width="12.125" style="73" customWidth="1"/>
    <col min="8" max="8" width="3.625" style="73" bestFit="1" customWidth="1"/>
    <col min="9" max="9" width="4.125" style="73" bestFit="1" customWidth="1"/>
    <col min="10" max="10" width="7.00390625" style="73" bestFit="1" customWidth="1"/>
    <col min="11" max="11" width="11.625" style="73" customWidth="1"/>
    <col min="12" max="12" width="4.00390625" style="73" bestFit="1" customWidth="1"/>
    <col min="13" max="13" width="6.375" style="73" bestFit="1" customWidth="1"/>
    <col min="14" max="14" width="5.75390625" style="73" customWidth="1"/>
    <col min="15" max="15" width="4.00390625" style="73" bestFit="1" customWidth="1"/>
    <col min="16" max="16" width="11.25390625" style="73" bestFit="1" customWidth="1"/>
    <col min="17" max="17" width="4.875" style="73" bestFit="1" customWidth="1"/>
    <col min="18" max="18" width="11.375" style="73" bestFit="1" customWidth="1"/>
    <col min="19" max="19" width="3.75390625" style="73" bestFit="1" customWidth="1"/>
    <col min="20" max="16384" width="11.625" style="73" customWidth="1"/>
  </cols>
  <sheetData>
    <row r="1" spans="3:21" ht="12.75" customHeight="1">
      <c r="C1" s="75"/>
      <c r="E1" s="77"/>
      <c r="F1" s="173" t="s">
        <v>101</v>
      </c>
      <c r="G1" s="173"/>
      <c r="H1" s="173"/>
      <c r="I1" s="111"/>
      <c r="J1" s="11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3:21" ht="12.75" customHeight="1">
      <c r="C2" s="75"/>
      <c r="E2" s="77"/>
      <c r="F2" s="173"/>
      <c r="G2" s="173"/>
      <c r="H2" s="173"/>
      <c r="I2" s="111"/>
      <c r="J2" s="112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3:21" ht="12.75" customHeight="1">
      <c r="C3" s="75"/>
      <c r="E3" s="77"/>
      <c r="F3" s="173"/>
      <c r="G3" s="173"/>
      <c r="H3" s="173"/>
      <c r="I3" s="111"/>
      <c r="J3" s="112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3:21" ht="12.75" customHeight="1">
      <c r="C4" s="75"/>
      <c r="E4" s="77"/>
      <c r="F4" s="173"/>
      <c r="G4" s="173"/>
      <c r="H4" s="173"/>
      <c r="I4" s="111"/>
      <c r="J4" s="112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3:21" ht="12.75" customHeight="1">
      <c r="C5" s="75"/>
      <c r="E5" s="77"/>
      <c r="F5" s="173"/>
      <c r="G5" s="173"/>
      <c r="H5" s="173"/>
      <c r="I5" s="111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2:21" ht="15">
      <c r="B6" s="84"/>
      <c r="C6" s="98"/>
      <c r="E6" s="77"/>
      <c r="F6" s="173"/>
      <c r="G6" s="173"/>
      <c r="H6" s="173"/>
      <c r="I6" s="111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2:21" ht="15">
      <c r="B7" s="84"/>
      <c r="C7" s="98"/>
      <c r="E7" s="77"/>
      <c r="F7" s="173"/>
      <c r="G7" s="173"/>
      <c r="H7" s="173"/>
      <c r="I7" s="111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2:21" ht="15">
      <c r="B8" s="77" t="str">
        <f>Каталоги!B8</f>
        <v> 17 августа 2015 год</v>
      </c>
      <c r="C8" s="40"/>
      <c r="D8" s="80"/>
      <c r="E8" s="85"/>
      <c r="F8" s="77" t="s">
        <v>31</v>
      </c>
      <c r="G8" s="114"/>
      <c r="H8" s="114"/>
      <c r="I8" s="111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2:21" ht="15">
      <c r="B9" s="77"/>
      <c r="C9" s="40"/>
      <c r="D9" s="80"/>
      <c r="E9" s="85"/>
      <c r="F9" s="77"/>
      <c r="G9" s="114"/>
      <c r="H9" s="114"/>
      <c r="I9" s="111"/>
      <c r="J9" s="112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32" s="76" customFormat="1" ht="15">
      <c r="A10" s="205" t="s">
        <v>94</v>
      </c>
      <c r="B10" s="205"/>
      <c r="C10" s="205"/>
      <c r="D10" s="205"/>
      <c r="E10" s="205"/>
      <c r="F10" s="205"/>
      <c r="G10" s="114"/>
      <c r="H10" s="114"/>
      <c r="I10" s="111"/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</row>
    <row r="11" spans="1:32" s="76" customFormat="1" ht="15">
      <c r="A11" s="185" t="s">
        <v>429</v>
      </c>
      <c r="B11" s="185"/>
      <c r="C11" s="185"/>
      <c r="D11" s="185"/>
      <c r="E11" s="185"/>
      <c r="F11" s="185"/>
      <c r="G11" s="114"/>
      <c r="H11" s="114"/>
      <c r="I11" s="111"/>
      <c r="J11" s="112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</row>
    <row r="12" spans="1:21" ht="28.5">
      <c r="A12" s="69"/>
      <c r="B12" s="69"/>
      <c r="C12" s="24"/>
      <c r="D12" s="69"/>
      <c r="E12" s="85" t="s">
        <v>103</v>
      </c>
      <c r="F12" s="24">
        <f>Каталоги!F9</f>
        <v>56.5</v>
      </c>
      <c r="G12" s="114"/>
      <c r="H12" s="114"/>
      <c r="I12" s="111"/>
      <c r="J12" s="112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</row>
    <row r="13" spans="1:32" s="76" customFormat="1" ht="15">
      <c r="A13" s="74" t="s">
        <v>3</v>
      </c>
      <c r="B13" s="180" t="s">
        <v>33</v>
      </c>
      <c r="C13" s="180"/>
      <c r="D13" s="180"/>
      <c r="E13" s="180"/>
      <c r="F13" s="180"/>
      <c r="G13" s="114"/>
      <c r="H13" s="114"/>
      <c r="I13" s="111"/>
      <c r="J13" s="112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1:32" s="86" customFormat="1" ht="15">
      <c r="A14" s="90" t="s">
        <v>3</v>
      </c>
      <c r="B14" s="216" t="s">
        <v>18</v>
      </c>
      <c r="C14" s="216"/>
      <c r="D14" s="216"/>
      <c r="E14" s="216"/>
      <c r="F14" s="216"/>
      <c r="G14" s="114"/>
      <c r="H14" s="114"/>
      <c r="I14" s="111"/>
      <c r="J14" s="112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1:32" s="86" customFormat="1" ht="15">
      <c r="A15" s="90" t="s">
        <v>3</v>
      </c>
      <c r="B15" s="216" t="s">
        <v>47</v>
      </c>
      <c r="C15" s="216"/>
      <c r="D15" s="216"/>
      <c r="E15" s="216"/>
      <c r="F15" s="216"/>
      <c r="G15" s="114"/>
      <c r="H15" s="114"/>
      <c r="I15" s="111"/>
      <c r="J15" s="112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1:32" s="103" customFormat="1" ht="15">
      <c r="A16" s="102" t="s">
        <v>3</v>
      </c>
      <c r="B16" s="208" t="s">
        <v>430</v>
      </c>
      <c r="C16" s="208"/>
      <c r="D16" s="208"/>
      <c r="E16" s="208"/>
      <c r="F16" s="208"/>
      <c r="G16" s="114"/>
      <c r="H16" s="114"/>
      <c r="I16" s="111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</row>
    <row r="17" spans="1:21" s="74" customFormat="1" ht="258">
      <c r="A17" s="31" t="s">
        <v>0</v>
      </c>
      <c r="B17" s="31" t="s">
        <v>69</v>
      </c>
      <c r="C17" s="31" t="s">
        <v>252</v>
      </c>
      <c r="D17" s="31" t="s">
        <v>251</v>
      </c>
      <c r="E17" s="31" t="s">
        <v>228</v>
      </c>
      <c r="F17" s="31" t="s">
        <v>250</v>
      </c>
      <c r="G17" s="141" t="s">
        <v>253</v>
      </c>
      <c r="H17" s="141" t="s">
        <v>428</v>
      </c>
      <c r="I17" s="141" t="s">
        <v>255</v>
      </c>
      <c r="J17" s="141" t="s">
        <v>256</v>
      </c>
      <c r="K17" s="141" t="s">
        <v>257</v>
      </c>
      <c r="L17" s="141" t="s">
        <v>340</v>
      </c>
      <c r="M17" s="141" t="s">
        <v>336</v>
      </c>
      <c r="N17" s="141" t="s">
        <v>337</v>
      </c>
      <c r="O17" s="141" t="s">
        <v>258</v>
      </c>
      <c r="P17" s="141" t="s">
        <v>259</v>
      </c>
      <c r="Q17" s="142" t="s">
        <v>338</v>
      </c>
      <c r="R17" s="141" t="s">
        <v>339</v>
      </c>
      <c r="S17" s="141" t="s">
        <v>260</v>
      </c>
      <c r="T17" s="143"/>
      <c r="U17" s="143"/>
    </row>
    <row r="18" spans="1:19" ht="30">
      <c r="A18" s="79">
        <v>1</v>
      </c>
      <c r="B18" s="115" t="s">
        <v>427</v>
      </c>
      <c r="C18" s="95">
        <v>1500</v>
      </c>
      <c r="D18" s="95">
        <v>1800</v>
      </c>
      <c r="E18" s="144">
        <v>41.625</v>
      </c>
      <c r="F18" s="145">
        <f>E18*$F$12</f>
        <v>2351.8125</v>
      </c>
      <c r="G18" s="115" t="s">
        <v>271</v>
      </c>
      <c r="H18" s="115" t="s">
        <v>272</v>
      </c>
      <c r="I18" s="116" t="s">
        <v>264</v>
      </c>
      <c r="J18" s="117">
        <v>300332</v>
      </c>
      <c r="K18" s="116" t="s">
        <v>265</v>
      </c>
      <c r="L18" s="118">
        <v>250</v>
      </c>
      <c r="M18" s="118">
        <v>202</v>
      </c>
      <c r="N18" s="118">
        <v>0.38</v>
      </c>
      <c r="O18" s="118" t="s">
        <v>267</v>
      </c>
      <c r="P18" s="118" t="s">
        <v>268</v>
      </c>
      <c r="Q18" s="119" t="s">
        <v>274</v>
      </c>
      <c r="R18" s="118" t="s">
        <v>267</v>
      </c>
      <c r="S18" s="118" t="s">
        <v>266</v>
      </c>
    </row>
    <row r="19" spans="1:19" ht="30">
      <c r="A19" s="79">
        <f>1+A18</f>
        <v>2</v>
      </c>
      <c r="B19" s="68" t="s">
        <v>348</v>
      </c>
      <c r="C19" s="95">
        <v>1500</v>
      </c>
      <c r="D19" s="95">
        <v>1500</v>
      </c>
      <c r="E19" s="144">
        <v>80.875</v>
      </c>
      <c r="F19" s="145">
        <f aca="true" t="shared" si="0" ref="F19:F87">E19*$F$12</f>
        <v>4569.4375</v>
      </c>
      <c r="G19" s="115" t="s">
        <v>275</v>
      </c>
      <c r="H19" s="115" t="s">
        <v>272</v>
      </c>
      <c r="I19" s="116" t="s">
        <v>277</v>
      </c>
      <c r="J19" s="117">
        <v>300108</v>
      </c>
      <c r="K19" s="116" t="s">
        <v>265</v>
      </c>
      <c r="L19" s="118">
        <v>200</v>
      </c>
      <c r="M19" s="118">
        <v>310</v>
      </c>
      <c r="N19" s="118" t="s">
        <v>266</v>
      </c>
      <c r="O19" s="118" t="s">
        <v>267</v>
      </c>
      <c r="P19" s="118" t="s">
        <v>268</v>
      </c>
      <c r="Q19" s="119" t="s">
        <v>278</v>
      </c>
      <c r="R19" s="118" t="s">
        <v>267</v>
      </c>
      <c r="S19" s="118" t="s">
        <v>270</v>
      </c>
    </row>
    <row r="20" spans="1:19" ht="30">
      <c r="A20" s="79">
        <f aca="true" t="shared" si="1" ref="A20:A83">1+A19</f>
        <v>3</v>
      </c>
      <c r="B20" s="106" t="s">
        <v>349</v>
      </c>
      <c r="C20" s="95">
        <v>1500</v>
      </c>
      <c r="D20" s="95">
        <v>1500</v>
      </c>
      <c r="E20" s="144">
        <v>55</v>
      </c>
      <c r="F20" s="145">
        <f>E20*$F$12</f>
        <v>3107.5</v>
      </c>
      <c r="G20" s="115" t="s">
        <v>275</v>
      </c>
      <c r="H20" s="115" t="s">
        <v>272</v>
      </c>
      <c r="I20" s="116" t="s">
        <v>264</v>
      </c>
      <c r="J20" s="117">
        <v>300107</v>
      </c>
      <c r="K20" s="116" t="s">
        <v>265</v>
      </c>
      <c r="L20" s="118">
        <v>195</v>
      </c>
      <c r="M20" s="118">
        <v>170</v>
      </c>
      <c r="N20" s="118" t="s">
        <v>266</v>
      </c>
      <c r="O20" s="118" t="s">
        <v>267</v>
      </c>
      <c r="P20" s="118" t="s">
        <v>268</v>
      </c>
      <c r="Q20" s="119" t="s">
        <v>269</v>
      </c>
      <c r="R20" s="118" t="s">
        <v>267</v>
      </c>
      <c r="S20" s="118" t="s">
        <v>270</v>
      </c>
    </row>
    <row r="21" spans="1:19" ht="30">
      <c r="A21" s="79">
        <f t="shared" si="1"/>
        <v>4</v>
      </c>
      <c r="B21" s="68" t="s">
        <v>341</v>
      </c>
      <c r="C21" s="95">
        <v>1500</v>
      </c>
      <c r="D21" s="95">
        <v>1800</v>
      </c>
      <c r="E21" s="144">
        <v>45.5</v>
      </c>
      <c r="F21" s="145">
        <f>E21*$F$12</f>
        <v>2570.75</v>
      </c>
      <c r="G21" s="115" t="s">
        <v>275</v>
      </c>
      <c r="H21" s="115" t="s">
        <v>272</v>
      </c>
      <c r="I21" s="116" t="s">
        <v>279</v>
      </c>
      <c r="J21" s="117">
        <v>300109</v>
      </c>
      <c r="K21" s="116" t="s">
        <v>265</v>
      </c>
      <c r="L21" s="118">
        <v>195</v>
      </c>
      <c r="M21" s="118">
        <v>330</v>
      </c>
      <c r="N21" s="118" t="s">
        <v>266</v>
      </c>
      <c r="O21" s="118" t="s">
        <v>267</v>
      </c>
      <c r="P21" s="118" t="s">
        <v>268</v>
      </c>
      <c r="Q21" s="119" t="s">
        <v>269</v>
      </c>
      <c r="R21" s="118" t="s">
        <v>267</v>
      </c>
      <c r="S21" s="118" t="s">
        <v>270</v>
      </c>
    </row>
    <row r="22" spans="1:19" ht="60">
      <c r="A22" s="79">
        <f t="shared" si="1"/>
        <v>5</v>
      </c>
      <c r="B22" s="68" t="s">
        <v>350</v>
      </c>
      <c r="C22" s="95">
        <v>1500</v>
      </c>
      <c r="D22" s="95">
        <v>1500</v>
      </c>
      <c r="E22" s="144">
        <v>45.875</v>
      </c>
      <c r="F22" s="145">
        <f>E22*$F$12</f>
        <v>2591.9375</v>
      </c>
      <c r="G22" s="115" t="s">
        <v>275</v>
      </c>
      <c r="H22" s="115" t="s">
        <v>272</v>
      </c>
      <c r="I22" s="116" t="s">
        <v>277</v>
      </c>
      <c r="J22" s="117">
        <v>300133</v>
      </c>
      <c r="K22" s="116" t="s">
        <v>265</v>
      </c>
      <c r="L22" s="118">
        <v>250</v>
      </c>
      <c r="M22" s="118">
        <v>436</v>
      </c>
      <c r="N22" s="118">
        <v>0.47</v>
      </c>
      <c r="O22" s="118" t="s">
        <v>267</v>
      </c>
      <c r="P22" s="118" t="s">
        <v>268</v>
      </c>
      <c r="Q22" s="119" t="s">
        <v>274</v>
      </c>
      <c r="R22" s="118" t="s">
        <v>267</v>
      </c>
      <c r="S22" s="118" t="s">
        <v>270</v>
      </c>
    </row>
    <row r="23" spans="1:19" ht="105">
      <c r="A23" s="79">
        <f t="shared" si="1"/>
        <v>6</v>
      </c>
      <c r="B23" s="68" t="s">
        <v>342</v>
      </c>
      <c r="C23" s="95">
        <v>1500</v>
      </c>
      <c r="D23" s="95">
        <v>1800</v>
      </c>
      <c r="E23" s="144">
        <v>25</v>
      </c>
      <c r="F23" s="145">
        <f>E23*$F$12</f>
        <v>1412.5</v>
      </c>
      <c r="G23" s="115" t="s">
        <v>275</v>
      </c>
      <c r="H23" s="115" t="s">
        <v>272</v>
      </c>
      <c r="I23" s="116" t="s">
        <v>264</v>
      </c>
      <c r="J23" s="117">
        <v>300100</v>
      </c>
      <c r="K23" s="116" t="s">
        <v>265</v>
      </c>
      <c r="L23" s="118">
        <v>200</v>
      </c>
      <c r="M23" s="118">
        <v>253</v>
      </c>
      <c r="N23" s="118">
        <v>0.39</v>
      </c>
      <c r="O23" s="118" t="s">
        <v>267</v>
      </c>
      <c r="P23" s="118" t="s">
        <v>268</v>
      </c>
      <c r="Q23" s="119" t="s">
        <v>274</v>
      </c>
      <c r="R23" s="118" t="s">
        <v>267</v>
      </c>
      <c r="S23" s="118" t="s">
        <v>270</v>
      </c>
    </row>
    <row r="24" spans="1:19" ht="30">
      <c r="A24" s="79">
        <f t="shared" si="1"/>
        <v>7</v>
      </c>
      <c r="B24" s="68" t="s">
        <v>343</v>
      </c>
      <c r="C24" s="95">
        <v>1500</v>
      </c>
      <c r="D24" s="95">
        <v>1750</v>
      </c>
      <c r="E24" s="144">
        <v>45.875</v>
      </c>
      <c r="F24" s="145">
        <f t="shared" si="0"/>
        <v>2591.9375</v>
      </c>
      <c r="G24" s="115" t="s">
        <v>271</v>
      </c>
      <c r="H24" s="115" t="s">
        <v>272</v>
      </c>
      <c r="I24" s="116" t="s">
        <v>264</v>
      </c>
      <c r="J24" s="117">
        <v>300213</v>
      </c>
      <c r="K24" s="116" t="s">
        <v>265</v>
      </c>
      <c r="L24" s="118">
        <v>195</v>
      </c>
      <c r="M24" s="118">
        <v>170</v>
      </c>
      <c r="N24" s="118" t="s">
        <v>266</v>
      </c>
      <c r="O24" s="118" t="s">
        <v>267</v>
      </c>
      <c r="P24" s="118" t="s">
        <v>268</v>
      </c>
      <c r="Q24" s="119" t="s">
        <v>269</v>
      </c>
      <c r="R24" s="118" t="s">
        <v>267</v>
      </c>
      <c r="S24" s="118" t="s">
        <v>270</v>
      </c>
    </row>
    <row r="25" spans="1:19" ht="60">
      <c r="A25" s="79">
        <f t="shared" si="1"/>
        <v>8</v>
      </c>
      <c r="B25" s="68" t="s">
        <v>344</v>
      </c>
      <c r="C25" s="95">
        <v>1500</v>
      </c>
      <c r="D25" s="95">
        <v>1550</v>
      </c>
      <c r="E25" s="144">
        <v>48.75</v>
      </c>
      <c r="F25" s="145">
        <f t="shared" si="0"/>
        <v>2754.375</v>
      </c>
      <c r="G25" s="115" t="s">
        <v>271</v>
      </c>
      <c r="H25" s="115" t="s">
        <v>272</v>
      </c>
      <c r="I25" s="116" t="s">
        <v>282</v>
      </c>
      <c r="J25" s="117">
        <v>300203</v>
      </c>
      <c r="K25" s="120" t="s">
        <v>283</v>
      </c>
      <c r="L25" s="118">
        <v>180</v>
      </c>
      <c r="M25" s="118">
        <v>175</v>
      </c>
      <c r="N25" s="116">
        <v>0.35</v>
      </c>
      <c r="O25" s="118" t="s">
        <v>267</v>
      </c>
      <c r="P25" s="118" t="s">
        <v>268</v>
      </c>
      <c r="Q25" s="119" t="s">
        <v>274</v>
      </c>
      <c r="R25" s="118" t="s">
        <v>267</v>
      </c>
      <c r="S25" s="67" t="s">
        <v>270</v>
      </c>
    </row>
    <row r="26" spans="1:19" ht="30">
      <c r="A26" s="79">
        <f t="shared" si="1"/>
        <v>9</v>
      </c>
      <c r="B26" s="68" t="s">
        <v>345</v>
      </c>
      <c r="C26" s="95">
        <v>1500</v>
      </c>
      <c r="D26" s="95">
        <v>1800</v>
      </c>
      <c r="E26" s="144">
        <v>35.875</v>
      </c>
      <c r="F26" s="145">
        <f t="shared" si="0"/>
        <v>2026.9375</v>
      </c>
      <c r="G26" s="115" t="s">
        <v>275</v>
      </c>
      <c r="H26" s="115" t="s">
        <v>272</v>
      </c>
      <c r="I26" s="116" t="s">
        <v>264</v>
      </c>
      <c r="J26" s="117">
        <v>300320</v>
      </c>
      <c r="K26" s="116" t="s">
        <v>284</v>
      </c>
      <c r="L26" s="118">
        <v>200</v>
      </c>
      <c r="M26" s="118">
        <v>241</v>
      </c>
      <c r="N26" s="118">
        <v>0.4</v>
      </c>
      <c r="O26" s="118" t="s">
        <v>267</v>
      </c>
      <c r="P26" s="118" t="s">
        <v>268</v>
      </c>
      <c r="Q26" s="119" t="s">
        <v>266</v>
      </c>
      <c r="R26" s="118" t="s">
        <v>267</v>
      </c>
      <c r="S26" s="118" t="s">
        <v>266</v>
      </c>
    </row>
    <row r="27" spans="1:19" ht="30">
      <c r="A27" s="79">
        <f t="shared" si="1"/>
        <v>10</v>
      </c>
      <c r="B27" s="68" t="s">
        <v>346</v>
      </c>
      <c r="C27" s="95">
        <v>1500</v>
      </c>
      <c r="D27" s="95">
        <v>1750</v>
      </c>
      <c r="E27" s="144">
        <v>35.875</v>
      </c>
      <c r="F27" s="145">
        <f t="shared" si="0"/>
        <v>2026.9375</v>
      </c>
      <c r="G27" s="115" t="s">
        <v>275</v>
      </c>
      <c r="H27" s="115" t="s">
        <v>272</v>
      </c>
      <c r="I27" s="116" t="s">
        <v>264</v>
      </c>
      <c r="J27" s="117">
        <v>300307</v>
      </c>
      <c r="K27" s="116" t="s">
        <v>284</v>
      </c>
      <c r="L27" s="118">
        <v>200</v>
      </c>
      <c r="M27" s="118">
        <v>184</v>
      </c>
      <c r="N27" s="118">
        <v>0.39</v>
      </c>
      <c r="O27" s="118" t="s">
        <v>267</v>
      </c>
      <c r="P27" s="118" t="s">
        <v>268</v>
      </c>
      <c r="Q27" s="119" t="s">
        <v>266</v>
      </c>
      <c r="R27" s="118" t="s">
        <v>267</v>
      </c>
      <c r="S27" s="118" t="s">
        <v>266</v>
      </c>
    </row>
    <row r="28" spans="1:19" ht="30">
      <c r="A28" s="79">
        <f t="shared" si="1"/>
        <v>11</v>
      </c>
      <c r="B28" s="68" t="s">
        <v>347</v>
      </c>
      <c r="C28" s="95">
        <v>1500</v>
      </c>
      <c r="D28" s="95">
        <v>1500</v>
      </c>
      <c r="E28" s="144">
        <v>54.75</v>
      </c>
      <c r="F28" s="145">
        <f t="shared" si="0"/>
        <v>3093.375</v>
      </c>
      <c r="G28" s="115" t="s">
        <v>271</v>
      </c>
      <c r="H28" s="115" t="s">
        <v>272</v>
      </c>
      <c r="I28" s="121" t="s">
        <v>277</v>
      </c>
      <c r="J28" s="117">
        <v>300258</v>
      </c>
      <c r="K28" s="116" t="s">
        <v>265</v>
      </c>
      <c r="L28" s="122">
        <v>210</v>
      </c>
      <c r="M28" s="122">
        <v>275</v>
      </c>
      <c r="N28" s="121">
        <v>0.26</v>
      </c>
      <c r="O28" s="118" t="s">
        <v>267</v>
      </c>
      <c r="P28" s="122" t="s">
        <v>268</v>
      </c>
      <c r="Q28" s="119" t="s">
        <v>274</v>
      </c>
      <c r="R28" s="121" t="s">
        <v>267</v>
      </c>
      <c r="S28" s="121" t="s">
        <v>270</v>
      </c>
    </row>
    <row r="29" spans="1:19" ht="30">
      <c r="A29" s="79">
        <f t="shared" si="1"/>
        <v>12</v>
      </c>
      <c r="B29" s="107" t="s">
        <v>351</v>
      </c>
      <c r="C29" s="95">
        <v>1500</v>
      </c>
      <c r="D29" s="95">
        <v>1750</v>
      </c>
      <c r="E29" s="144">
        <v>45</v>
      </c>
      <c r="F29" s="145">
        <f t="shared" si="0"/>
        <v>2542.5</v>
      </c>
      <c r="G29" s="115" t="s">
        <v>261</v>
      </c>
      <c r="H29" s="115" t="s">
        <v>262</v>
      </c>
      <c r="I29" s="116" t="s">
        <v>264</v>
      </c>
      <c r="J29" s="117">
        <v>300302</v>
      </c>
      <c r="K29" s="116" t="s">
        <v>265</v>
      </c>
      <c r="L29" s="118">
        <v>195</v>
      </c>
      <c r="M29" s="118">
        <v>170</v>
      </c>
      <c r="N29" s="118" t="s">
        <v>266</v>
      </c>
      <c r="O29" s="118" t="s">
        <v>267</v>
      </c>
      <c r="P29" s="118" t="s">
        <v>268</v>
      </c>
      <c r="Q29" s="119" t="s">
        <v>269</v>
      </c>
      <c r="R29" s="118" t="s">
        <v>267</v>
      </c>
      <c r="S29" s="118" t="s">
        <v>270</v>
      </c>
    </row>
    <row r="30" spans="1:19" ht="60">
      <c r="A30" s="79">
        <f t="shared" si="1"/>
        <v>13</v>
      </c>
      <c r="B30" s="108" t="s">
        <v>352</v>
      </c>
      <c r="C30" s="95">
        <v>1500</v>
      </c>
      <c r="D30" s="95">
        <v>1600</v>
      </c>
      <c r="E30" s="144">
        <v>32.25</v>
      </c>
      <c r="F30" s="145">
        <f t="shared" si="0"/>
        <v>1822.125</v>
      </c>
      <c r="G30" s="115" t="s">
        <v>275</v>
      </c>
      <c r="H30" s="115" t="s">
        <v>272</v>
      </c>
      <c r="I30" s="116" t="s">
        <v>264</v>
      </c>
      <c r="J30" s="117">
        <v>300106</v>
      </c>
      <c r="K30" s="116" t="s">
        <v>288</v>
      </c>
      <c r="L30" s="118">
        <v>180</v>
      </c>
      <c r="M30" s="118">
        <v>185</v>
      </c>
      <c r="N30" s="118">
        <v>0.4</v>
      </c>
      <c r="O30" s="118" t="s">
        <v>267</v>
      </c>
      <c r="P30" s="118" t="s">
        <v>268</v>
      </c>
      <c r="Q30" s="119" t="s">
        <v>274</v>
      </c>
      <c r="R30" s="118" t="s">
        <v>267</v>
      </c>
      <c r="S30" s="118" t="s">
        <v>270</v>
      </c>
    </row>
    <row r="31" spans="1:19" ht="30">
      <c r="A31" s="79">
        <f t="shared" si="1"/>
        <v>14</v>
      </c>
      <c r="B31" s="95" t="s">
        <v>353</v>
      </c>
      <c r="C31" s="95">
        <v>1500</v>
      </c>
      <c r="D31" s="95">
        <v>1800</v>
      </c>
      <c r="E31" s="144">
        <v>38.625</v>
      </c>
      <c r="F31" s="145">
        <f t="shared" si="0"/>
        <v>2182.3125</v>
      </c>
      <c r="G31" s="115" t="s">
        <v>275</v>
      </c>
      <c r="H31" s="115" t="s">
        <v>272</v>
      </c>
      <c r="I31" s="116" t="s">
        <v>264</v>
      </c>
      <c r="J31" s="117">
        <v>300335</v>
      </c>
      <c r="K31" s="116" t="s">
        <v>265</v>
      </c>
      <c r="L31" s="118">
        <v>200</v>
      </c>
      <c r="M31" s="118" t="s">
        <v>266</v>
      </c>
      <c r="N31" s="118" t="s">
        <v>266</v>
      </c>
      <c r="O31" s="118" t="s">
        <v>267</v>
      </c>
      <c r="P31" s="118" t="s">
        <v>268</v>
      </c>
      <c r="Q31" s="118" t="s">
        <v>266</v>
      </c>
      <c r="R31" s="118" t="s">
        <v>267</v>
      </c>
      <c r="S31" s="118" t="s">
        <v>266</v>
      </c>
    </row>
    <row r="32" spans="1:19" ht="60">
      <c r="A32" s="79">
        <f t="shared" si="1"/>
        <v>15</v>
      </c>
      <c r="B32" s="95" t="s">
        <v>354</v>
      </c>
      <c r="C32" s="95">
        <v>1500</v>
      </c>
      <c r="D32" s="95">
        <v>1300</v>
      </c>
      <c r="E32" s="144">
        <v>38.625</v>
      </c>
      <c r="F32" s="145">
        <f t="shared" si="0"/>
        <v>2182.3125</v>
      </c>
      <c r="G32" s="115" t="s">
        <v>261</v>
      </c>
      <c r="H32" s="115" t="s">
        <v>262</v>
      </c>
      <c r="I32" s="116" t="s">
        <v>264</v>
      </c>
      <c r="J32" s="117">
        <v>300223</v>
      </c>
      <c r="K32" s="116" t="s">
        <v>290</v>
      </c>
      <c r="L32" s="118">
        <v>180</v>
      </c>
      <c r="M32" s="118">
        <v>320</v>
      </c>
      <c r="N32" s="118">
        <v>0.52</v>
      </c>
      <c r="O32" s="118" t="s">
        <v>267</v>
      </c>
      <c r="P32" s="118" t="s">
        <v>268</v>
      </c>
      <c r="Q32" s="119" t="s">
        <v>274</v>
      </c>
      <c r="R32" s="118" t="s">
        <v>267</v>
      </c>
      <c r="S32" s="118" t="s">
        <v>270</v>
      </c>
    </row>
    <row r="33" spans="1:19" ht="30">
      <c r="A33" s="79">
        <f t="shared" si="1"/>
        <v>16</v>
      </c>
      <c r="B33" s="95" t="s">
        <v>355</v>
      </c>
      <c r="C33" s="95">
        <v>1500</v>
      </c>
      <c r="D33" s="95">
        <v>1700</v>
      </c>
      <c r="E33" s="144">
        <v>32.25</v>
      </c>
      <c r="F33" s="145">
        <f t="shared" si="0"/>
        <v>1822.125</v>
      </c>
      <c r="G33" s="115" t="s">
        <v>275</v>
      </c>
      <c r="H33" s="115" t="s">
        <v>272</v>
      </c>
      <c r="I33" s="116" t="s">
        <v>264</v>
      </c>
      <c r="J33" s="117">
        <v>300221</v>
      </c>
      <c r="K33" s="116" t="s">
        <v>265</v>
      </c>
      <c r="L33" s="118">
        <v>200</v>
      </c>
      <c r="M33" s="118">
        <v>163</v>
      </c>
      <c r="N33" s="118">
        <v>0.41</v>
      </c>
      <c r="O33" s="118" t="s">
        <v>267</v>
      </c>
      <c r="P33" s="118" t="s">
        <v>268</v>
      </c>
      <c r="Q33" s="118" t="s">
        <v>266</v>
      </c>
      <c r="R33" s="118" t="s">
        <v>267</v>
      </c>
      <c r="S33" s="118" t="s">
        <v>266</v>
      </c>
    </row>
    <row r="34" spans="1:19" ht="45">
      <c r="A34" s="79">
        <f t="shared" si="1"/>
        <v>17</v>
      </c>
      <c r="B34" s="95" t="s">
        <v>357</v>
      </c>
      <c r="C34" s="95">
        <v>1500</v>
      </c>
      <c r="D34" s="95">
        <v>1500</v>
      </c>
      <c r="E34" s="144">
        <v>45</v>
      </c>
      <c r="F34" s="145">
        <f t="shared" si="0"/>
        <v>2542.5</v>
      </c>
      <c r="G34" s="115" t="s">
        <v>275</v>
      </c>
      <c r="H34" s="115" t="s">
        <v>272</v>
      </c>
      <c r="I34" s="116" t="s">
        <v>277</v>
      </c>
      <c r="J34" s="117">
        <v>300511</v>
      </c>
      <c r="K34" s="116" t="s">
        <v>265</v>
      </c>
      <c r="L34" s="118">
        <v>200</v>
      </c>
      <c r="M34" s="118">
        <v>265</v>
      </c>
      <c r="N34" s="118">
        <v>0.4</v>
      </c>
      <c r="O34" s="118" t="s">
        <v>267</v>
      </c>
      <c r="P34" s="118" t="s">
        <v>268</v>
      </c>
      <c r="Q34" s="119" t="s">
        <v>356</v>
      </c>
      <c r="R34" s="118" t="s">
        <v>267</v>
      </c>
      <c r="S34" s="118" t="s">
        <v>270</v>
      </c>
    </row>
    <row r="35" spans="1:19" ht="30">
      <c r="A35" s="79">
        <f t="shared" si="1"/>
        <v>18</v>
      </c>
      <c r="B35" s="95" t="s">
        <v>358</v>
      </c>
      <c r="C35" s="95">
        <v>1500</v>
      </c>
      <c r="D35" s="95">
        <v>1750</v>
      </c>
      <c r="E35" s="144">
        <v>45</v>
      </c>
      <c r="F35" s="145">
        <f t="shared" si="0"/>
        <v>2542.5</v>
      </c>
      <c r="G35" s="115" t="s">
        <v>275</v>
      </c>
      <c r="H35" s="115" t="s">
        <v>272</v>
      </c>
      <c r="I35" s="116" t="s">
        <v>264</v>
      </c>
      <c r="J35" s="117">
        <v>300215</v>
      </c>
      <c r="K35" s="116" t="s">
        <v>265</v>
      </c>
      <c r="L35" s="67">
        <v>195</v>
      </c>
      <c r="M35" s="123" t="s">
        <v>266</v>
      </c>
      <c r="N35" s="123" t="s">
        <v>266</v>
      </c>
      <c r="O35" s="118" t="s">
        <v>267</v>
      </c>
      <c r="P35" s="118" t="s">
        <v>268</v>
      </c>
      <c r="Q35" s="123" t="s">
        <v>266</v>
      </c>
      <c r="R35" s="118" t="s">
        <v>267</v>
      </c>
      <c r="S35" s="123" t="s">
        <v>266</v>
      </c>
    </row>
    <row r="36" spans="1:19" ht="45">
      <c r="A36" s="79">
        <f t="shared" si="1"/>
        <v>19</v>
      </c>
      <c r="B36" s="68" t="s">
        <v>359</v>
      </c>
      <c r="C36" s="95">
        <v>1500</v>
      </c>
      <c r="D36" s="95">
        <v>1800</v>
      </c>
      <c r="E36" s="144">
        <v>68.75</v>
      </c>
      <c r="F36" s="145">
        <f t="shared" si="0"/>
        <v>3884.375</v>
      </c>
      <c r="G36" s="115" t="s">
        <v>291</v>
      </c>
      <c r="H36" s="115" t="s">
        <v>262</v>
      </c>
      <c r="I36" s="116" t="s">
        <v>264</v>
      </c>
      <c r="J36" s="124">
        <v>300228</v>
      </c>
      <c r="K36" s="116" t="s">
        <v>265</v>
      </c>
      <c r="L36" s="118">
        <v>200</v>
      </c>
      <c r="M36" s="118">
        <v>130</v>
      </c>
      <c r="N36" s="118" t="s">
        <v>266</v>
      </c>
      <c r="O36" s="118" t="s">
        <v>267</v>
      </c>
      <c r="P36" s="118" t="s">
        <v>268</v>
      </c>
      <c r="Q36" s="119" t="s">
        <v>269</v>
      </c>
      <c r="R36" s="118" t="s">
        <v>267</v>
      </c>
      <c r="S36" s="118" t="s">
        <v>270</v>
      </c>
    </row>
    <row r="37" spans="1:19" ht="30">
      <c r="A37" s="79">
        <f t="shared" si="1"/>
        <v>20</v>
      </c>
      <c r="B37" s="68" t="s">
        <v>360</v>
      </c>
      <c r="C37" s="95">
        <v>1500</v>
      </c>
      <c r="D37" s="95">
        <v>1800</v>
      </c>
      <c r="E37" s="144">
        <v>55</v>
      </c>
      <c r="F37" s="145">
        <f t="shared" si="0"/>
        <v>3107.5</v>
      </c>
      <c r="G37" s="115" t="s">
        <v>275</v>
      </c>
      <c r="H37" s="115" t="s">
        <v>272</v>
      </c>
      <c r="I37" s="116" t="s">
        <v>264</v>
      </c>
      <c r="J37" s="124">
        <v>300312</v>
      </c>
      <c r="K37" s="116" t="s">
        <v>265</v>
      </c>
      <c r="L37" s="118">
        <v>200</v>
      </c>
      <c r="M37" s="118">
        <v>190</v>
      </c>
      <c r="N37" s="118" t="s">
        <v>266</v>
      </c>
      <c r="O37" s="118" t="s">
        <v>267</v>
      </c>
      <c r="P37" s="118" t="s">
        <v>268</v>
      </c>
      <c r="Q37" s="119" t="s">
        <v>269</v>
      </c>
      <c r="R37" s="118" t="s">
        <v>267</v>
      </c>
      <c r="S37" s="118" t="s">
        <v>270</v>
      </c>
    </row>
    <row r="38" spans="1:19" ht="30">
      <c r="A38" s="79">
        <f t="shared" si="1"/>
        <v>21</v>
      </c>
      <c r="B38" s="68" t="s">
        <v>362</v>
      </c>
      <c r="C38" s="95">
        <v>1500</v>
      </c>
      <c r="D38" s="95">
        <v>1500</v>
      </c>
      <c r="E38" s="144">
        <v>81.25</v>
      </c>
      <c r="F38" s="145">
        <f>E38*$F$12</f>
        <v>4590.625</v>
      </c>
      <c r="G38" s="115" t="s">
        <v>275</v>
      </c>
      <c r="H38" s="115" t="s">
        <v>272</v>
      </c>
      <c r="I38" s="116" t="s">
        <v>277</v>
      </c>
      <c r="J38" s="117">
        <v>300301</v>
      </c>
      <c r="K38" s="116" t="s">
        <v>265</v>
      </c>
      <c r="L38" s="118">
        <v>200</v>
      </c>
      <c r="M38" s="118">
        <v>280</v>
      </c>
      <c r="N38" s="118">
        <v>0.44</v>
      </c>
      <c r="O38" s="118" t="s">
        <v>267</v>
      </c>
      <c r="P38" s="118" t="s">
        <v>268</v>
      </c>
      <c r="Q38" s="119" t="s">
        <v>278</v>
      </c>
      <c r="R38" s="118" t="s">
        <v>267</v>
      </c>
      <c r="S38" s="118" t="s">
        <v>270</v>
      </c>
    </row>
    <row r="39" spans="1:19" ht="45">
      <c r="A39" s="79">
        <f t="shared" si="1"/>
        <v>22</v>
      </c>
      <c r="B39" s="68" t="s">
        <v>361</v>
      </c>
      <c r="C39" s="95">
        <v>1500</v>
      </c>
      <c r="D39" s="95">
        <v>1800</v>
      </c>
      <c r="E39" s="144">
        <v>62.5</v>
      </c>
      <c r="F39" s="145">
        <f>E39*$F$12</f>
        <v>3531.25</v>
      </c>
      <c r="G39" s="115" t="s">
        <v>275</v>
      </c>
      <c r="H39" s="115" t="s">
        <v>272</v>
      </c>
      <c r="I39" s="116" t="s">
        <v>264</v>
      </c>
      <c r="J39" s="117">
        <v>300300</v>
      </c>
      <c r="K39" s="116" t="s">
        <v>265</v>
      </c>
      <c r="L39" s="118">
        <v>200</v>
      </c>
      <c r="M39" s="118">
        <v>135</v>
      </c>
      <c r="N39" s="118">
        <v>0.22</v>
      </c>
      <c r="O39" s="118" t="s">
        <v>267</v>
      </c>
      <c r="P39" s="118" t="s">
        <v>268</v>
      </c>
      <c r="Q39" s="119" t="s">
        <v>269</v>
      </c>
      <c r="R39" s="118" t="s">
        <v>267</v>
      </c>
      <c r="S39" s="118" t="s">
        <v>270</v>
      </c>
    </row>
    <row r="40" spans="1:19" ht="30">
      <c r="A40" s="79">
        <f t="shared" si="1"/>
        <v>23</v>
      </c>
      <c r="B40" s="68" t="s">
        <v>363</v>
      </c>
      <c r="C40" s="95">
        <v>1500</v>
      </c>
      <c r="D40" s="95">
        <v>1700</v>
      </c>
      <c r="E40" s="144">
        <v>42.5</v>
      </c>
      <c r="F40" s="145">
        <f t="shared" si="0"/>
        <v>2401.25</v>
      </c>
      <c r="G40" s="115" t="s">
        <v>271</v>
      </c>
      <c r="H40" s="115" t="s">
        <v>272</v>
      </c>
      <c r="I40" s="116" t="s">
        <v>264</v>
      </c>
      <c r="J40" s="117">
        <v>300330</v>
      </c>
      <c r="K40" s="116" t="s">
        <v>265</v>
      </c>
      <c r="L40" s="118">
        <v>280</v>
      </c>
      <c r="M40" s="118">
        <v>163</v>
      </c>
      <c r="N40" s="118">
        <v>0.31</v>
      </c>
      <c r="O40" s="118" t="s">
        <v>267</v>
      </c>
      <c r="P40" s="118" t="s">
        <v>268</v>
      </c>
      <c r="Q40" s="119" t="s">
        <v>293</v>
      </c>
      <c r="R40" s="118" t="s">
        <v>267</v>
      </c>
      <c r="S40" s="118" t="s">
        <v>270</v>
      </c>
    </row>
    <row r="41" spans="1:19" ht="30">
      <c r="A41" s="79">
        <f t="shared" si="1"/>
        <v>24</v>
      </c>
      <c r="B41" s="68" t="s">
        <v>364</v>
      </c>
      <c r="C41" s="95">
        <v>1500</v>
      </c>
      <c r="D41" s="95">
        <v>1700</v>
      </c>
      <c r="E41" s="144">
        <v>57.5</v>
      </c>
      <c r="F41" s="145">
        <f t="shared" si="0"/>
        <v>3248.75</v>
      </c>
      <c r="G41" s="115" t="s">
        <v>275</v>
      </c>
      <c r="H41" s="115" t="s">
        <v>272</v>
      </c>
      <c r="I41" s="116" t="s">
        <v>264</v>
      </c>
      <c r="J41" s="117">
        <v>300309</v>
      </c>
      <c r="K41" s="116" t="s">
        <v>265</v>
      </c>
      <c r="L41" s="118">
        <v>200</v>
      </c>
      <c r="M41" s="118" t="s">
        <v>266</v>
      </c>
      <c r="N41" s="118" t="s">
        <v>266</v>
      </c>
      <c r="O41" s="118" t="s">
        <v>267</v>
      </c>
      <c r="P41" s="118" t="s">
        <v>268</v>
      </c>
      <c r="Q41" s="119" t="s">
        <v>269</v>
      </c>
      <c r="R41" s="118" t="s">
        <v>267</v>
      </c>
      <c r="S41" s="118" t="s">
        <v>266</v>
      </c>
    </row>
    <row r="42" spans="1:19" ht="45">
      <c r="A42" s="79">
        <f t="shared" si="1"/>
        <v>25</v>
      </c>
      <c r="B42" s="68" t="s">
        <v>365</v>
      </c>
      <c r="C42" s="95">
        <v>1500</v>
      </c>
      <c r="D42" s="95">
        <v>1600</v>
      </c>
      <c r="E42" s="144">
        <v>32.5</v>
      </c>
      <c r="F42" s="145">
        <f t="shared" si="0"/>
        <v>1836.25</v>
      </c>
      <c r="G42" s="115" t="s">
        <v>291</v>
      </c>
      <c r="H42" s="115" t="s">
        <v>272</v>
      </c>
      <c r="I42" s="116" t="s">
        <v>264</v>
      </c>
      <c r="J42" s="117">
        <v>300515</v>
      </c>
      <c r="K42" s="116" t="s">
        <v>265</v>
      </c>
      <c r="L42" s="118">
        <v>200</v>
      </c>
      <c r="M42" s="118">
        <v>200</v>
      </c>
      <c r="N42" s="118">
        <v>0.47</v>
      </c>
      <c r="O42" s="118" t="s">
        <v>267</v>
      </c>
      <c r="P42" s="118" t="s">
        <v>268</v>
      </c>
      <c r="Q42" s="119" t="s">
        <v>274</v>
      </c>
      <c r="R42" s="118" t="s">
        <v>267</v>
      </c>
      <c r="S42" s="118" t="s">
        <v>270</v>
      </c>
    </row>
    <row r="43" spans="1:19" ht="45">
      <c r="A43" s="79">
        <f t="shared" si="1"/>
        <v>26</v>
      </c>
      <c r="B43" s="106" t="s">
        <v>366</v>
      </c>
      <c r="C43" s="95">
        <v>1500</v>
      </c>
      <c r="D43" s="95">
        <v>1600</v>
      </c>
      <c r="E43" s="144">
        <v>48.75</v>
      </c>
      <c r="F43" s="145">
        <f t="shared" si="0"/>
        <v>2754.375</v>
      </c>
      <c r="G43" s="115" t="s">
        <v>275</v>
      </c>
      <c r="H43" s="115" t="s">
        <v>272</v>
      </c>
      <c r="I43" s="116" t="s">
        <v>264</v>
      </c>
      <c r="J43" s="117">
        <v>300105</v>
      </c>
      <c r="K43" s="116" t="s">
        <v>265</v>
      </c>
      <c r="L43" s="118">
        <v>240</v>
      </c>
      <c r="M43" s="118">
        <v>185</v>
      </c>
      <c r="N43" s="118">
        <v>0.38</v>
      </c>
      <c r="O43" s="118" t="s">
        <v>267</v>
      </c>
      <c r="P43" s="118" t="s">
        <v>268</v>
      </c>
      <c r="Q43" s="119" t="s">
        <v>269</v>
      </c>
      <c r="R43" s="118" t="s">
        <v>267</v>
      </c>
      <c r="S43" s="118" t="s">
        <v>270</v>
      </c>
    </row>
    <row r="44" spans="1:19" ht="30">
      <c r="A44" s="79">
        <f t="shared" si="1"/>
        <v>27</v>
      </c>
      <c r="B44" s="68" t="s">
        <v>367</v>
      </c>
      <c r="C44" s="95">
        <v>1500</v>
      </c>
      <c r="D44" s="95">
        <v>1600</v>
      </c>
      <c r="E44" s="144">
        <v>35</v>
      </c>
      <c r="F44" s="145">
        <f t="shared" si="0"/>
        <v>1977.5</v>
      </c>
      <c r="G44" s="115" t="s">
        <v>275</v>
      </c>
      <c r="H44" s="115" t="s">
        <v>272</v>
      </c>
      <c r="I44" s="116" t="s">
        <v>264</v>
      </c>
      <c r="J44" s="117">
        <v>300304</v>
      </c>
      <c r="K44" s="116" t="s">
        <v>265</v>
      </c>
      <c r="L44" s="118">
        <v>200</v>
      </c>
      <c r="M44" s="118">
        <v>184</v>
      </c>
      <c r="N44" s="118">
        <v>0.39</v>
      </c>
      <c r="O44" s="118" t="s">
        <v>267</v>
      </c>
      <c r="P44" s="118" t="s">
        <v>268</v>
      </c>
      <c r="Q44" s="119" t="s">
        <v>274</v>
      </c>
      <c r="R44" s="118" t="s">
        <v>267</v>
      </c>
      <c r="S44" s="118" t="s">
        <v>266</v>
      </c>
    </row>
    <row r="45" spans="1:19" ht="30">
      <c r="A45" s="79">
        <f t="shared" si="1"/>
        <v>28</v>
      </c>
      <c r="B45" s="106" t="s">
        <v>368</v>
      </c>
      <c r="C45" s="95">
        <v>1500</v>
      </c>
      <c r="D45" s="95">
        <v>1600</v>
      </c>
      <c r="E45" s="144">
        <v>48.75</v>
      </c>
      <c r="F45" s="145">
        <f t="shared" si="0"/>
        <v>2754.375</v>
      </c>
      <c r="G45" s="115" t="s">
        <v>261</v>
      </c>
      <c r="H45" s="115" t="s">
        <v>262</v>
      </c>
      <c r="I45" s="116" t="s">
        <v>264</v>
      </c>
      <c r="J45" s="117">
        <v>300268</v>
      </c>
      <c r="K45" s="116" t="s">
        <v>265</v>
      </c>
      <c r="L45" s="118">
        <v>200</v>
      </c>
      <c r="M45" s="118" t="s">
        <v>266</v>
      </c>
      <c r="N45" s="118" t="s">
        <v>266</v>
      </c>
      <c r="O45" s="118" t="s">
        <v>267</v>
      </c>
      <c r="P45" s="118" t="s">
        <v>268</v>
      </c>
      <c r="Q45" s="119" t="s">
        <v>269</v>
      </c>
      <c r="R45" s="118" t="s">
        <v>267</v>
      </c>
      <c r="S45" s="118" t="s">
        <v>270</v>
      </c>
    </row>
    <row r="46" spans="1:19" ht="30">
      <c r="A46" s="79">
        <f t="shared" si="1"/>
        <v>29</v>
      </c>
      <c r="B46" s="68" t="s">
        <v>371</v>
      </c>
      <c r="C46" s="95">
        <v>1500</v>
      </c>
      <c r="D46" s="95">
        <v>1750</v>
      </c>
      <c r="E46" s="144">
        <v>52.5</v>
      </c>
      <c r="F46" s="145">
        <f t="shared" si="0"/>
        <v>2966.25</v>
      </c>
      <c r="G46" s="115" t="s">
        <v>261</v>
      </c>
      <c r="H46" s="115" t="s">
        <v>262</v>
      </c>
      <c r="I46" s="116" t="s">
        <v>264</v>
      </c>
      <c r="J46" s="117">
        <v>300306</v>
      </c>
      <c r="K46" s="116" t="s">
        <v>265</v>
      </c>
      <c r="L46" s="118">
        <v>200</v>
      </c>
      <c r="M46" s="118">
        <v>145</v>
      </c>
      <c r="N46" s="118" t="s">
        <v>266</v>
      </c>
      <c r="O46" s="118" t="s">
        <v>267</v>
      </c>
      <c r="P46" s="118" t="s">
        <v>268</v>
      </c>
      <c r="Q46" s="119" t="s">
        <v>269</v>
      </c>
      <c r="R46" s="118" t="s">
        <v>267</v>
      </c>
      <c r="S46" s="118" t="s">
        <v>270</v>
      </c>
    </row>
    <row r="47" spans="1:19" ht="60">
      <c r="A47" s="79">
        <f t="shared" si="1"/>
        <v>30</v>
      </c>
      <c r="B47" s="68" t="s">
        <v>370</v>
      </c>
      <c r="C47" s="95">
        <v>1500</v>
      </c>
      <c r="D47" s="95">
        <v>1500</v>
      </c>
      <c r="E47" s="144">
        <v>45</v>
      </c>
      <c r="F47" s="145">
        <f>E47*$F$12</f>
        <v>2542.5</v>
      </c>
      <c r="G47" s="115" t="s">
        <v>271</v>
      </c>
      <c r="H47" s="115" t="s">
        <v>272</v>
      </c>
      <c r="I47" s="116" t="s">
        <v>264</v>
      </c>
      <c r="J47" s="117">
        <v>300512</v>
      </c>
      <c r="K47" s="116" t="s">
        <v>295</v>
      </c>
      <c r="L47" s="118">
        <v>200</v>
      </c>
      <c r="M47" s="118">
        <v>160</v>
      </c>
      <c r="N47" s="118">
        <v>0.37</v>
      </c>
      <c r="O47" s="118" t="s">
        <v>267</v>
      </c>
      <c r="P47" s="118" t="s">
        <v>268</v>
      </c>
      <c r="Q47" s="119" t="s">
        <v>296</v>
      </c>
      <c r="R47" s="118" t="s">
        <v>267</v>
      </c>
      <c r="S47" s="118" t="s">
        <v>270</v>
      </c>
    </row>
    <row r="48" spans="1:19" ht="60">
      <c r="A48" s="79">
        <f t="shared" si="1"/>
        <v>31</v>
      </c>
      <c r="B48" s="68" t="s">
        <v>369</v>
      </c>
      <c r="C48" s="95">
        <v>1500</v>
      </c>
      <c r="D48" s="95">
        <v>1600</v>
      </c>
      <c r="E48" s="144">
        <v>35</v>
      </c>
      <c r="F48" s="145">
        <f>E48*$F$12</f>
        <v>1977.5</v>
      </c>
      <c r="G48" s="115" t="s">
        <v>271</v>
      </c>
      <c r="H48" s="115" t="s">
        <v>272</v>
      </c>
      <c r="I48" s="116" t="s">
        <v>277</v>
      </c>
      <c r="J48" s="117">
        <v>300514</v>
      </c>
      <c r="K48" s="116" t="s">
        <v>295</v>
      </c>
      <c r="L48" s="118">
        <v>200</v>
      </c>
      <c r="M48" s="118">
        <v>330</v>
      </c>
      <c r="N48" s="118">
        <v>0.54</v>
      </c>
      <c r="O48" s="118" t="s">
        <v>267</v>
      </c>
      <c r="P48" s="118" t="s">
        <v>268</v>
      </c>
      <c r="Q48" s="119" t="s">
        <v>296</v>
      </c>
      <c r="R48" s="118" t="s">
        <v>267</v>
      </c>
      <c r="S48" s="118" t="s">
        <v>270</v>
      </c>
    </row>
    <row r="49" spans="1:19" ht="30">
      <c r="A49" s="79">
        <f t="shared" si="1"/>
        <v>32</v>
      </c>
      <c r="B49" s="68" t="s">
        <v>372</v>
      </c>
      <c r="C49" s="95">
        <v>1500</v>
      </c>
      <c r="D49" s="95">
        <v>1750</v>
      </c>
      <c r="E49" s="144">
        <v>42.5</v>
      </c>
      <c r="F49" s="145">
        <f t="shared" si="0"/>
        <v>2401.25</v>
      </c>
      <c r="G49" s="115" t="s">
        <v>275</v>
      </c>
      <c r="H49" s="115" t="s">
        <v>272</v>
      </c>
      <c r="I49" s="116" t="s">
        <v>264</v>
      </c>
      <c r="J49" s="117">
        <v>300308</v>
      </c>
      <c r="K49" s="116" t="s">
        <v>265</v>
      </c>
      <c r="L49" s="118">
        <v>195</v>
      </c>
      <c r="M49" s="118">
        <v>170</v>
      </c>
      <c r="N49" s="118" t="s">
        <v>266</v>
      </c>
      <c r="O49" s="118" t="s">
        <v>267</v>
      </c>
      <c r="P49" s="118" t="s">
        <v>268</v>
      </c>
      <c r="Q49" s="119" t="s">
        <v>269</v>
      </c>
      <c r="R49" s="118" t="s">
        <v>267</v>
      </c>
      <c r="S49" s="118" t="s">
        <v>270</v>
      </c>
    </row>
    <row r="50" spans="1:19" ht="30">
      <c r="A50" s="79">
        <f t="shared" si="1"/>
        <v>33</v>
      </c>
      <c r="B50" s="68" t="s">
        <v>373</v>
      </c>
      <c r="C50" s="95">
        <v>1500</v>
      </c>
      <c r="D50" s="95">
        <v>1500</v>
      </c>
      <c r="E50" s="144">
        <v>48.75</v>
      </c>
      <c r="F50" s="145">
        <f t="shared" si="0"/>
        <v>2754.375</v>
      </c>
      <c r="G50" s="115" t="s">
        <v>271</v>
      </c>
      <c r="H50" s="115" t="s">
        <v>272</v>
      </c>
      <c r="I50" s="121" t="s">
        <v>264</v>
      </c>
      <c r="J50" s="117">
        <v>300325</v>
      </c>
      <c r="K50" s="116" t="s">
        <v>265</v>
      </c>
      <c r="L50" s="122">
        <v>210</v>
      </c>
      <c r="M50" s="122">
        <v>220</v>
      </c>
      <c r="N50" s="122">
        <v>0.3</v>
      </c>
      <c r="O50" s="118" t="s">
        <v>267</v>
      </c>
      <c r="P50" s="122" t="s">
        <v>268</v>
      </c>
      <c r="Q50" s="119" t="s">
        <v>297</v>
      </c>
      <c r="R50" s="121" t="s">
        <v>267</v>
      </c>
      <c r="S50" s="121" t="s">
        <v>266</v>
      </c>
    </row>
    <row r="51" spans="1:19" ht="60">
      <c r="A51" s="79">
        <f t="shared" si="1"/>
        <v>34</v>
      </c>
      <c r="B51" s="68" t="s">
        <v>374</v>
      </c>
      <c r="C51" s="95">
        <v>1500</v>
      </c>
      <c r="D51" s="95">
        <v>1800</v>
      </c>
      <c r="E51" s="144">
        <v>52.5</v>
      </c>
      <c r="F51" s="145">
        <f t="shared" si="0"/>
        <v>2966.25</v>
      </c>
      <c r="G51" s="115" t="s">
        <v>271</v>
      </c>
      <c r="H51" s="115" t="s">
        <v>298</v>
      </c>
      <c r="I51" s="126" t="s">
        <v>264</v>
      </c>
      <c r="J51" s="124">
        <v>300202</v>
      </c>
      <c r="K51" s="127" t="s">
        <v>300</v>
      </c>
      <c r="L51" s="118">
        <v>260</v>
      </c>
      <c r="M51" s="118">
        <v>142.23</v>
      </c>
      <c r="N51" s="118">
        <v>0.34</v>
      </c>
      <c r="O51" s="118" t="s">
        <v>267</v>
      </c>
      <c r="P51" s="118" t="s">
        <v>268</v>
      </c>
      <c r="Q51" s="119" t="s">
        <v>297</v>
      </c>
      <c r="R51" s="118" t="s">
        <v>267</v>
      </c>
      <c r="S51" s="118" t="s">
        <v>266</v>
      </c>
    </row>
    <row r="52" spans="1:19" ht="45">
      <c r="A52" s="79">
        <f t="shared" si="1"/>
        <v>35</v>
      </c>
      <c r="B52" s="68" t="s">
        <v>375</v>
      </c>
      <c r="C52" s="95">
        <v>1500</v>
      </c>
      <c r="D52" s="95">
        <v>1800</v>
      </c>
      <c r="E52" s="144">
        <v>70</v>
      </c>
      <c r="F52" s="145">
        <f t="shared" si="0"/>
        <v>3955</v>
      </c>
      <c r="G52" s="115" t="s">
        <v>301</v>
      </c>
      <c r="H52" s="115" t="s">
        <v>272</v>
      </c>
      <c r="I52" s="116" t="s">
        <v>264</v>
      </c>
      <c r="J52" s="117">
        <v>300229</v>
      </c>
      <c r="K52" s="116" t="s">
        <v>265</v>
      </c>
      <c r="L52" s="118">
        <v>235</v>
      </c>
      <c r="M52" s="118">
        <v>125</v>
      </c>
      <c r="N52" s="118" t="s">
        <v>266</v>
      </c>
      <c r="O52" s="118" t="s">
        <v>267</v>
      </c>
      <c r="P52" s="118" t="s">
        <v>268</v>
      </c>
      <c r="Q52" s="119" t="s">
        <v>269</v>
      </c>
      <c r="R52" s="118" t="s">
        <v>267</v>
      </c>
      <c r="S52" s="118" t="s">
        <v>270</v>
      </c>
    </row>
    <row r="53" spans="1:19" ht="90">
      <c r="A53" s="79">
        <f t="shared" si="1"/>
        <v>36</v>
      </c>
      <c r="B53" s="68" t="s">
        <v>376</v>
      </c>
      <c r="C53" s="95"/>
      <c r="D53" s="95"/>
      <c r="E53" s="144"/>
      <c r="F53" s="145"/>
      <c r="G53" s="115" t="s">
        <v>301</v>
      </c>
      <c r="H53" s="115" t="s">
        <v>272</v>
      </c>
      <c r="I53" s="116" t="s">
        <v>264</v>
      </c>
      <c r="J53" s="117">
        <v>300508</v>
      </c>
      <c r="K53" s="120" t="s">
        <v>303</v>
      </c>
      <c r="L53" s="118">
        <v>180</v>
      </c>
      <c r="M53" s="118">
        <v>220</v>
      </c>
      <c r="N53" s="118">
        <v>0.33</v>
      </c>
      <c r="O53" s="118" t="s">
        <v>267</v>
      </c>
      <c r="P53" s="118" t="s">
        <v>268</v>
      </c>
      <c r="Q53" s="119" t="s">
        <v>274</v>
      </c>
      <c r="R53" s="118" t="s">
        <v>267</v>
      </c>
      <c r="S53" s="118" t="s">
        <v>270</v>
      </c>
    </row>
    <row r="54" spans="1:19" ht="45">
      <c r="A54" s="79">
        <f t="shared" si="1"/>
        <v>37</v>
      </c>
      <c r="B54" s="68" t="s">
        <v>377</v>
      </c>
      <c r="C54" s="95">
        <v>1500</v>
      </c>
      <c r="D54" s="95">
        <v>1800</v>
      </c>
      <c r="E54" s="144">
        <v>38.75</v>
      </c>
      <c r="F54" s="145">
        <f t="shared" si="0"/>
        <v>2189.375</v>
      </c>
      <c r="G54" s="115" t="s">
        <v>271</v>
      </c>
      <c r="H54" s="115" t="s">
        <v>272</v>
      </c>
      <c r="I54" s="116" t="s">
        <v>264</v>
      </c>
      <c r="J54" s="117">
        <v>300526</v>
      </c>
      <c r="K54" s="116" t="s">
        <v>265</v>
      </c>
      <c r="L54" s="118">
        <v>200</v>
      </c>
      <c r="M54" s="118">
        <v>225</v>
      </c>
      <c r="N54" s="118">
        <v>0.42</v>
      </c>
      <c r="O54" s="118" t="s">
        <v>267</v>
      </c>
      <c r="P54" s="118" t="s">
        <v>268</v>
      </c>
      <c r="Q54" s="118" t="s">
        <v>266</v>
      </c>
      <c r="R54" s="118" t="s">
        <v>267</v>
      </c>
      <c r="S54" s="118" t="s">
        <v>266</v>
      </c>
    </row>
    <row r="55" spans="1:19" ht="30">
      <c r="A55" s="79">
        <f t="shared" si="1"/>
        <v>38</v>
      </c>
      <c r="B55" s="68" t="s">
        <v>378</v>
      </c>
      <c r="C55" s="95">
        <v>1500</v>
      </c>
      <c r="D55" s="95">
        <v>1500</v>
      </c>
      <c r="E55" s="144">
        <v>70</v>
      </c>
      <c r="F55" s="145">
        <f t="shared" si="0"/>
        <v>3955</v>
      </c>
      <c r="G55" s="115" t="s">
        <v>271</v>
      </c>
      <c r="H55" s="115" t="s">
        <v>272</v>
      </c>
      <c r="I55" s="116" t="s">
        <v>279</v>
      </c>
      <c r="J55" s="117">
        <v>300227</v>
      </c>
      <c r="K55" s="116" t="s">
        <v>265</v>
      </c>
      <c r="L55" s="118">
        <v>240</v>
      </c>
      <c r="M55" s="118">
        <v>240</v>
      </c>
      <c r="N55" s="118" t="s">
        <v>266</v>
      </c>
      <c r="O55" s="118" t="s">
        <v>267</v>
      </c>
      <c r="P55" s="118" t="s">
        <v>268</v>
      </c>
      <c r="Q55" s="128">
        <v>6</v>
      </c>
      <c r="R55" s="118" t="s">
        <v>267</v>
      </c>
      <c r="S55" s="118" t="s">
        <v>270</v>
      </c>
    </row>
    <row r="56" spans="1:19" ht="30">
      <c r="A56" s="79">
        <f t="shared" si="1"/>
        <v>39</v>
      </c>
      <c r="B56" s="68" t="s">
        <v>379</v>
      </c>
      <c r="C56" s="95">
        <v>1500</v>
      </c>
      <c r="D56" s="95">
        <v>1750</v>
      </c>
      <c r="E56" s="144">
        <v>80</v>
      </c>
      <c r="F56" s="145">
        <f t="shared" si="0"/>
        <v>4520</v>
      </c>
      <c r="G56" s="115" t="s">
        <v>275</v>
      </c>
      <c r="H56" s="115" t="s">
        <v>272</v>
      </c>
      <c r="I56" s="116" t="s">
        <v>277</v>
      </c>
      <c r="J56" s="117">
        <v>300208</v>
      </c>
      <c r="K56" s="116" t="s">
        <v>265</v>
      </c>
      <c r="L56" s="118">
        <v>200</v>
      </c>
      <c r="M56" s="118">
        <v>230</v>
      </c>
      <c r="N56" s="118">
        <v>0.3</v>
      </c>
      <c r="O56" s="118" t="s">
        <v>267</v>
      </c>
      <c r="P56" s="118" t="s">
        <v>268</v>
      </c>
      <c r="Q56" s="119" t="s">
        <v>269</v>
      </c>
      <c r="R56" s="118" t="s">
        <v>267</v>
      </c>
      <c r="S56" s="118" t="s">
        <v>270</v>
      </c>
    </row>
    <row r="57" spans="1:19" ht="60">
      <c r="A57" s="79">
        <f t="shared" si="1"/>
        <v>40</v>
      </c>
      <c r="B57" s="106" t="s">
        <v>380</v>
      </c>
      <c r="C57" s="95">
        <v>1500</v>
      </c>
      <c r="D57" s="95">
        <v>1550</v>
      </c>
      <c r="E57" s="144">
        <v>48.75</v>
      </c>
      <c r="F57" s="145">
        <f t="shared" si="0"/>
        <v>2754.375</v>
      </c>
      <c r="G57" s="115" t="s">
        <v>271</v>
      </c>
      <c r="H57" s="115" t="s">
        <v>272</v>
      </c>
      <c r="I57" s="116" t="s">
        <v>282</v>
      </c>
      <c r="J57" s="117">
        <v>300201</v>
      </c>
      <c r="K57" s="120" t="s">
        <v>304</v>
      </c>
      <c r="L57" s="118">
        <v>180</v>
      </c>
      <c r="M57" s="118">
        <v>175</v>
      </c>
      <c r="N57" s="118">
        <v>0.35</v>
      </c>
      <c r="O57" s="118" t="s">
        <v>267</v>
      </c>
      <c r="P57" s="118" t="s">
        <v>268</v>
      </c>
      <c r="Q57" s="119" t="s">
        <v>274</v>
      </c>
      <c r="R57" s="118" t="s">
        <v>267</v>
      </c>
      <c r="S57" s="118" t="s">
        <v>270</v>
      </c>
    </row>
    <row r="58" spans="1:19" ht="30">
      <c r="A58" s="79">
        <f t="shared" si="1"/>
        <v>41</v>
      </c>
      <c r="B58" s="68" t="s">
        <v>381</v>
      </c>
      <c r="C58" s="95">
        <v>1500</v>
      </c>
      <c r="D58" s="95">
        <v>1600</v>
      </c>
      <c r="E58" s="144">
        <v>58.75</v>
      </c>
      <c r="F58" s="145">
        <f t="shared" si="0"/>
        <v>3319.375</v>
      </c>
      <c r="G58" s="115" t="s">
        <v>271</v>
      </c>
      <c r="H58" s="115" t="s">
        <v>272</v>
      </c>
      <c r="I58" s="116" t="s">
        <v>264</v>
      </c>
      <c r="J58" s="117">
        <v>300319</v>
      </c>
      <c r="K58" s="116" t="s">
        <v>265</v>
      </c>
      <c r="L58" s="118">
        <v>200</v>
      </c>
      <c r="M58" s="118">
        <v>210</v>
      </c>
      <c r="N58" s="118" t="s">
        <v>266</v>
      </c>
      <c r="O58" s="118" t="s">
        <v>267</v>
      </c>
      <c r="P58" s="118" t="s">
        <v>268</v>
      </c>
      <c r="Q58" s="119" t="s">
        <v>269</v>
      </c>
      <c r="R58" s="118" t="s">
        <v>267</v>
      </c>
      <c r="S58" s="118" t="s">
        <v>270</v>
      </c>
    </row>
    <row r="59" spans="1:19" ht="30">
      <c r="A59" s="79">
        <f t="shared" si="1"/>
        <v>42</v>
      </c>
      <c r="B59" s="68" t="s">
        <v>382</v>
      </c>
      <c r="C59" s="95">
        <v>1500</v>
      </c>
      <c r="D59" s="95">
        <v>1750</v>
      </c>
      <c r="E59" s="144">
        <v>45</v>
      </c>
      <c r="F59" s="145">
        <f t="shared" si="0"/>
        <v>2542.5</v>
      </c>
      <c r="G59" s="115" t="s">
        <v>271</v>
      </c>
      <c r="H59" s="115" t="s">
        <v>272</v>
      </c>
      <c r="I59" s="116" t="s">
        <v>264</v>
      </c>
      <c r="J59" s="117">
        <v>300214</v>
      </c>
      <c r="K59" s="116" t="s">
        <v>265</v>
      </c>
      <c r="L59" s="118">
        <v>195</v>
      </c>
      <c r="M59" s="118" t="s">
        <v>266</v>
      </c>
      <c r="N59" s="118" t="s">
        <v>266</v>
      </c>
      <c r="O59" s="118" t="s">
        <v>267</v>
      </c>
      <c r="P59" s="118" t="s">
        <v>268</v>
      </c>
      <c r="Q59" s="119" t="s">
        <v>269</v>
      </c>
      <c r="R59" s="118" t="s">
        <v>267</v>
      </c>
      <c r="S59" s="118" t="s">
        <v>306</v>
      </c>
    </row>
    <row r="60" spans="1:19" ht="30">
      <c r="A60" s="79">
        <f t="shared" si="1"/>
        <v>43</v>
      </c>
      <c r="B60" s="68" t="s">
        <v>384</v>
      </c>
      <c r="C60" s="95">
        <v>1500</v>
      </c>
      <c r="D60" s="95">
        <v>1500</v>
      </c>
      <c r="E60" s="144">
        <v>61.25</v>
      </c>
      <c r="F60" s="145">
        <f>E60*$F$12</f>
        <v>3460.625</v>
      </c>
      <c r="G60" s="115" t="s">
        <v>275</v>
      </c>
      <c r="H60" s="115" t="s">
        <v>272</v>
      </c>
      <c r="I60" s="116" t="s">
        <v>277</v>
      </c>
      <c r="J60" s="117">
        <v>300122</v>
      </c>
      <c r="K60" s="116" t="s">
        <v>265</v>
      </c>
      <c r="L60" s="122">
        <v>300</v>
      </c>
      <c r="M60" s="122">
        <v>345</v>
      </c>
      <c r="N60" s="122">
        <v>0.4</v>
      </c>
      <c r="O60" s="118" t="s">
        <v>267</v>
      </c>
      <c r="P60" s="118" t="s">
        <v>268</v>
      </c>
      <c r="Q60" s="119" t="s">
        <v>269</v>
      </c>
      <c r="R60" s="118" t="s">
        <v>267</v>
      </c>
      <c r="S60" s="118" t="s">
        <v>270</v>
      </c>
    </row>
    <row r="61" spans="1:19" ht="135">
      <c r="A61" s="79">
        <f t="shared" si="1"/>
        <v>44</v>
      </c>
      <c r="B61" s="68" t="s">
        <v>383</v>
      </c>
      <c r="C61" s="95">
        <v>1500</v>
      </c>
      <c r="D61" s="95">
        <v>1600</v>
      </c>
      <c r="E61" s="144">
        <v>42.5</v>
      </c>
      <c r="F61" s="145">
        <f>E61*$F$12</f>
        <v>2401.25</v>
      </c>
      <c r="G61" s="115" t="s">
        <v>275</v>
      </c>
      <c r="H61" s="115" t="s">
        <v>272</v>
      </c>
      <c r="I61" s="116" t="s">
        <v>264</v>
      </c>
      <c r="J61" s="117">
        <v>300135</v>
      </c>
      <c r="K61" s="116" t="s">
        <v>265</v>
      </c>
      <c r="L61" s="122">
        <v>250</v>
      </c>
      <c r="M61" s="122">
        <v>180</v>
      </c>
      <c r="N61" s="122">
        <v>0.3</v>
      </c>
      <c r="O61" s="118" t="s">
        <v>267</v>
      </c>
      <c r="P61" s="118" t="s">
        <v>268</v>
      </c>
      <c r="Q61" s="119" t="s">
        <v>269</v>
      </c>
      <c r="R61" s="118" t="s">
        <v>267</v>
      </c>
      <c r="S61" s="118" t="s">
        <v>270</v>
      </c>
    </row>
    <row r="62" spans="1:19" ht="30">
      <c r="A62" s="79">
        <f t="shared" si="1"/>
        <v>45</v>
      </c>
      <c r="B62" s="68" t="s">
        <v>385</v>
      </c>
      <c r="C62" s="95">
        <v>1500</v>
      </c>
      <c r="D62" s="95">
        <v>1800</v>
      </c>
      <c r="E62" s="144">
        <v>42.5</v>
      </c>
      <c r="F62" s="145">
        <f t="shared" si="0"/>
        <v>2401.25</v>
      </c>
      <c r="G62" s="115" t="s">
        <v>261</v>
      </c>
      <c r="H62" s="115" t="s">
        <v>262</v>
      </c>
      <c r="I62" s="116" t="s">
        <v>264</v>
      </c>
      <c r="J62" s="117">
        <v>300287</v>
      </c>
      <c r="K62" s="116" t="s">
        <v>265</v>
      </c>
      <c r="L62" s="118">
        <v>200</v>
      </c>
      <c r="M62" s="118">
        <v>170</v>
      </c>
      <c r="N62" s="118">
        <v>0.35</v>
      </c>
      <c r="O62" s="118" t="s">
        <v>267</v>
      </c>
      <c r="P62" s="118" t="s">
        <v>268</v>
      </c>
      <c r="Q62" s="118" t="s">
        <v>266</v>
      </c>
      <c r="R62" s="118" t="s">
        <v>267</v>
      </c>
      <c r="S62" s="118" t="s">
        <v>266</v>
      </c>
    </row>
    <row r="63" spans="1:19" ht="30">
      <c r="A63" s="79">
        <f t="shared" si="1"/>
        <v>46</v>
      </c>
      <c r="B63" s="68" t="s">
        <v>387</v>
      </c>
      <c r="C63" s="95">
        <v>1500</v>
      </c>
      <c r="D63" s="95">
        <v>1500</v>
      </c>
      <c r="E63" s="144">
        <v>45</v>
      </c>
      <c r="F63" s="145">
        <f>E63*$F$12</f>
        <v>2542.5</v>
      </c>
      <c r="G63" s="115" t="s">
        <v>271</v>
      </c>
      <c r="H63" s="115" t="s">
        <v>272</v>
      </c>
      <c r="I63" s="116" t="s">
        <v>277</v>
      </c>
      <c r="J63" s="117">
        <v>300236</v>
      </c>
      <c r="K63" s="116" t="s">
        <v>265</v>
      </c>
      <c r="L63" s="118">
        <v>260</v>
      </c>
      <c r="M63" s="118">
        <v>340</v>
      </c>
      <c r="N63" s="118" t="s">
        <v>266</v>
      </c>
      <c r="O63" s="118" t="s">
        <v>267</v>
      </c>
      <c r="P63" s="118" t="s">
        <v>268</v>
      </c>
      <c r="Q63" s="119" t="s">
        <v>274</v>
      </c>
      <c r="R63" s="118" t="s">
        <v>267</v>
      </c>
      <c r="S63" s="118" t="s">
        <v>266</v>
      </c>
    </row>
    <row r="64" spans="1:19" ht="30">
      <c r="A64" s="79">
        <f t="shared" si="1"/>
        <v>47</v>
      </c>
      <c r="B64" s="68" t="s">
        <v>386</v>
      </c>
      <c r="C64" s="95">
        <v>1500</v>
      </c>
      <c r="D64" s="95">
        <v>1500</v>
      </c>
      <c r="E64" s="144">
        <v>32.5</v>
      </c>
      <c r="F64" s="145">
        <f>E64*$F$12</f>
        <v>1836.25</v>
      </c>
      <c r="G64" s="115" t="s">
        <v>275</v>
      </c>
      <c r="H64" s="115" t="s">
        <v>272</v>
      </c>
      <c r="I64" s="116" t="s">
        <v>264</v>
      </c>
      <c r="J64" s="117">
        <v>300235</v>
      </c>
      <c r="K64" s="116" t="s">
        <v>265</v>
      </c>
      <c r="L64" s="118">
        <v>220</v>
      </c>
      <c r="M64" s="118">
        <v>205</v>
      </c>
      <c r="N64" s="118" t="s">
        <v>266</v>
      </c>
      <c r="O64" s="118" t="s">
        <v>267</v>
      </c>
      <c r="P64" s="118" t="s">
        <v>268</v>
      </c>
      <c r="Q64" s="119" t="s">
        <v>274</v>
      </c>
      <c r="R64" s="118" t="s">
        <v>267</v>
      </c>
      <c r="S64" s="118" t="s">
        <v>266</v>
      </c>
    </row>
    <row r="65" spans="1:19" ht="45">
      <c r="A65" s="79">
        <f t="shared" si="1"/>
        <v>48</v>
      </c>
      <c r="B65" s="68" t="s">
        <v>388</v>
      </c>
      <c r="C65" s="68">
        <v>1500</v>
      </c>
      <c r="D65" s="68">
        <v>1600</v>
      </c>
      <c r="E65" s="146">
        <v>55</v>
      </c>
      <c r="F65" s="145">
        <f t="shared" si="0"/>
        <v>3107.5</v>
      </c>
      <c r="G65" s="115" t="s">
        <v>291</v>
      </c>
      <c r="H65" s="115" t="s">
        <v>262</v>
      </c>
      <c r="I65" s="116" t="s">
        <v>264</v>
      </c>
      <c r="J65" s="117">
        <v>300259</v>
      </c>
      <c r="K65" s="116" t="s">
        <v>265</v>
      </c>
      <c r="L65" s="118">
        <v>200</v>
      </c>
      <c r="M65" s="118" t="s">
        <v>266</v>
      </c>
      <c r="N65" s="118" t="s">
        <v>266</v>
      </c>
      <c r="O65" s="118" t="s">
        <v>267</v>
      </c>
      <c r="P65" s="118" t="s">
        <v>268</v>
      </c>
      <c r="Q65" s="118" t="s">
        <v>266</v>
      </c>
      <c r="R65" s="118" t="s">
        <v>267</v>
      </c>
      <c r="S65" s="118" t="s">
        <v>266</v>
      </c>
    </row>
    <row r="66" spans="1:19" ht="30">
      <c r="A66" s="79">
        <f t="shared" si="1"/>
        <v>49</v>
      </c>
      <c r="B66" s="106" t="s">
        <v>389</v>
      </c>
      <c r="C66" s="68">
        <v>1500</v>
      </c>
      <c r="D66" s="68">
        <v>1800</v>
      </c>
      <c r="E66" s="146">
        <v>45</v>
      </c>
      <c r="F66" s="145">
        <f t="shared" si="0"/>
        <v>2542.5</v>
      </c>
      <c r="G66" s="115" t="s">
        <v>275</v>
      </c>
      <c r="H66" s="115" t="s">
        <v>272</v>
      </c>
      <c r="I66" s="116" t="s">
        <v>264</v>
      </c>
      <c r="J66" s="117">
        <v>300288</v>
      </c>
      <c r="K66" s="116" t="s">
        <v>265</v>
      </c>
      <c r="L66" s="118">
        <v>250</v>
      </c>
      <c r="M66" s="118">
        <v>170</v>
      </c>
      <c r="N66" s="118">
        <v>0.35</v>
      </c>
      <c r="O66" s="118" t="s">
        <v>267</v>
      </c>
      <c r="P66" s="118" t="s">
        <v>268</v>
      </c>
      <c r="Q66" s="119" t="s">
        <v>274</v>
      </c>
      <c r="R66" s="118" t="s">
        <v>267</v>
      </c>
      <c r="S66" s="118" t="s">
        <v>266</v>
      </c>
    </row>
    <row r="67" spans="1:19" ht="30">
      <c r="A67" s="79">
        <f t="shared" si="1"/>
        <v>50</v>
      </c>
      <c r="B67" s="106" t="s">
        <v>390</v>
      </c>
      <c r="C67" s="68">
        <v>1500</v>
      </c>
      <c r="D67" s="68">
        <v>1600</v>
      </c>
      <c r="E67" s="146">
        <v>75</v>
      </c>
      <c r="F67" s="145">
        <f t="shared" si="0"/>
        <v>4237.5</v>
      </c>
      <c r="G67" s="115" t="s">
        <v>275</v>
      </c>
      <c r="H67" s="115" t="s">
        <v>272</v>
      </c>
      <c r="I67" s="116" t="s">
        <v>277</v>
      </c>
      <c r="J67" s="117">
        <v>300110</v>
      </c>
      <c r="K67" s="116" t="s">
        <v>265</v>
      </c>
      <c r="L67" s="118">
        <v>200</v>
      </c>
      <c r="M67" s="118">
        <v>280</v>
      </c>
      <c r="N67" s="118" t="s">
        <v>266</v>
      </c>
      <c r="O67" s="118" t="s">
        <v>267</v>
      </c>
      <c r="P67" s="118" t="s">
        <v>268</v>
      </c>
      <c r="Q67" s="119" t="s">
        <v>278</v>
      </c>
      <c r="R67" s="118" t="s">
        <v>267</v>
      </c>
      <c r="S67" s="118" t="s">
        <v>270</v>
      </c>
    </row>
    <row r="68" spans="1:19" ht="60">
      <c r="A68" s="79">
        <f t="shared" si="1"/>
        <v>51</v>
      </c>
      <c r="B68" s="68" t="s">
        <v>391</v>
      </c>
      <c r="C68" s="68">
        <v>1500</v>
      </c>
      <c r="D68" s="68">
        <v>1500</v>
      </c>
      <c r="E68" s="146">
        <v>48.75</v>
      </c>
      <c r="F68" s="145">
        <f t="shared" si="0"/>
        <v>2754.375</v>
      </c>
      <c r="G68" s="115" t="s">
        <v>275</v>
      </c>
      <c r="H68" s="115" t="s">
        <v>272</v>
      </c>
      <c r="I68" s="116" t="s">
        <v>264</v>
      </c>
      <c r="J68" s="129">
        <v>300206</v>
      </c>
      <c r="K68" s="127" t="s">
        <v>314</v>
      </c>
      <c r="L68" s="118">
        <v>260</v>
      </c>
      <c r="M68" s="118">
        <v>232.75</v>
      </c>
      <c r="N68" s="118">
        <v>0.5</v>
      </c>
      <c r="O68" s="118" t="s">
        <v>267</v>
      </c>
      <c r="P68" s="118" t="s">
        <v>268</v>
      </c>
      <c r="Q68" s="130" t="s">
        <v>274</v>
      </c>
      <c r="R68" s="118" t="s">
        <v>267</v>
      </c>
      <c r="S68" s="118" t="s">
        <v>266</v>
      </c>
    </row>
    <row r="69" spans="1:19" ht="30">
      <c r="A69" s="79">
        <f t="shared" si="1"/>
        <v>52</v>
      </c>
      <c r="B69" s="68" t="s">
        <v>392</v>
      </c>
      <c r="C69" s="68">
        <v>1500</v>
      </c>
      <c r="D69" s="68">
        <v>1500</v>
      </c>
      <c r="E69" s="146">
        <v>42.5</v>
      </c>
      <c r="F69" s="145">
        <f t="shared" si="0"/>
        <v>2401.25</v>
      </c>
      <c r="G69" s="115" t="s">
        <v>275</v>
      </c>
      <c r="H69" s="115" t="s">
        <v>272</v>
      </c>
      <c r="I69" s="116" t="s">
        <v>277</v>
      </c>
      <c r="J69" s="117">
        <v>300117</v>
      </c>
      <c r="K69" s="116" t="s">
        <v>265</v>
      </c>
      <c r="L69" s="118">
        <v>200</v>
      </c>
      <c r="M69" s="118">
        <v>340</v>
      </c>
      <c r="N69" s="118" t="s">
        <v>266</v>
      </c>
      <c r="O69" s="118" t="s">
        <v>267</v>
      </c>
      <c r="P69" s="118" t="s">
        <v>268</v>
      </c>
      <c r="Q69" s="119" t="s">
        <v>274</v>
      </c>
      <c r="R69" s="118" t="s">
        <v>267</v>
      </c>
      <c r="S69" s="118" t="s">
        <v>266</v>
      </c>
    </row>
    <row r="70" spans="1:19" ht="30">
      <c r="A70" s="79">
        <f t="shared" si="1"/>
        <v>53</v>
      </c>
      <c r="B70" s="68" t="s">
        <v>393</v>
      </c>
      <c r="C70" s="68">
        <v>1500</v>
      </c>
      <c r="D70" s="68">
        <v>1500</v>
      </c>
      <c r="E70" s="146">
        <v>47.5</v>
      </c>
      <c r="F70" s="145">
        <f t="shared" si="0"/>
        <v>2683.75</v>
      </c>
      <c r="G70" s="115" t="s">
        <v>275</v>
      </c>
      <c r="H70" s="115" t="s">
        <v>272</v>
      </c>
      <c r="I70" s="121" t="s">
        <v>264</v>
      </c>
      <c r="J70" s="117">
        <v>300326</v>
      </c>
      <c r="K70" s="116" t="s">
        <v>265</v>
      </c>
      <c r="L70" s="122">
        <v>210</v>
      </c>
      <c r="M70" s="122">
        <v>230</v>
      </c>
      <c r="N70" s="122">
        <v>0.3</v>
      </c>
      <c r="O70" s="118" t="s">
        <v>267</v>
      </c>
      <c r="P70" s="118" t="s">
        <v>268</v>
      </c>
      <c r="Q70" s="119" t="s">
        <v>274</v>
      </c>
      <c r="R70" s="118" t="s">
        <v>267</v>
      </c>
      <c r="S70" s="121" t="s">
        <v>266</v>
      </c>
    </row>
    <row r="71" spans="1:19" ht="30">
      <c r="A71" s="79">
        <f t="shared" si="1"/>
        <v>54</v>
      </c>
      <c r="B71" s="68" t="s">
        <v>394</v>
      </c>
      <c r="C71" s="68">
        <v>1500</v>
      </c>
      <c r="D71" s="68">
        <v>1800</v>
      </c>
      <c r="E71" s="146">
        <v>42.5</v>
      </c>
      <c r="F71" s="145">
        <f t="shared" si="0"/>
        <v>2401.25</v>
      </c>
      <c r="G71" s="115" t="s">
        <v>275</v>
      </c>
      <c r="H71" s="115" t="s">
        <v>272</v>
      </c>
      <c r="I71" s="126" t="s">
        <v>264</v>
      </c>
      <c r="J71" s="117">
        <v>300334</v>
      </c>
      <c r="K71" s="116" t="s">
        <v>265</v>
      </c>
      <c r="L71" s="118">
        <v>250</v>
      </c>
      <c r="M71" s="118" t="s">
        <v>266</v>
      </c>
      <c r="N71" s="118" t="s">
        <v>266</v>
      </c>
      <c r="O71" s="118" t="s">
        <v>267</v>
      </c>
      <c r="P71" s="118" t="s">
        <v>268</v>
      </c>
      <c r="Q71" s="119" t="s">
        <v>266</v>
      </c>
      <c r="R71" s="118" t="s">
        <v>267</v>
      </c>
      <c r="S71" s="118" t="s">
        <v>266</v>
      </c>
    </row>
    <row r="72" spans="1:19" ht="30">
      <c r="A72" s="79">
        <f t="shared" si="1"/>
        <v>55</v>
      </c>
      <c r="B72" s="68" t="s">
        <v>395</v>
      </c>
      <c r="C72" s="68">
        <v>1500</v>
      </c>
      <c r="D72" s="68">
        <v>1750</v>
      </c>
      <c r="E72" s="146">
        <v>42.5</v>
      </c>
      <c r="F72" s="145">
        <f t="shared" si="0"/>
        <v>2401.25</v>
      </c>
      <c r="G72" s="115" t="s">
        <v>275</v>
      </c>
      <c r="H72" s="115" t="s">
        <v>272</v>
      </c>
      <c r="I72" s="116" t="s">
        <v>264</v>
      </c>
      <c r="J72" s="117">
        <v>300222</v>
      </c>
      <c r="K72" s="116" t="s">
        <v>265</v>
      </c>
      <c r="L72" s="118">
        <v>195</v>
      </c>
      <c r="M72" s="118">
        <v>170</v>
      </c>
      <c r="N72" s="118" t="s">
        <v>266</v>
      </c>
      <c r="O72" s="118" t="s">
        <v>267</v>
      </c>
      <c r="P72" s="118" t="s">
        <v>268</v>
      </c>
      <c r="Q72" s="119" t="s">
        <v>269</v>
      </c>
      <c r="R72" s="118" t="s">
        <v>267</v>
      </c>
      <c r="S72" s="118" t="s">
        <v>270</v>
      </c>
    </row>
    <row r="73" spans="1:19" ht="30">
      <c r="A73" s="79">
        <f t="shared" si="1"/>
        <v>56</v>
      </c>
      <c r="B73" s="68" t="s">
        <v>396</v>
      </c>
      <c r="C73" s="68">
        <v>1500</v>
      </c>
      <c r="D73" s="68">
        <v>1750</v>
      </c>
      <c r="E73" s="146">
        <v>35</v>
      </c>
      <c r="F73" s="145">
        <f t="shared" si="0"/>
        <v>1977.5</v>
      </c>
      <c r="G73" s="115" t="s">
        <v>261</v>
      </c>
      <c r="H73" s="115" t="s">
        <v>262</v>
      </c>
      <c r="I73" s="116" t="s">
        <v>264</v>
      </c>
      <c r="J73" s="117">
        <v>300305</v>
      </c>
      <c r="K73" s="116" t="s">
        <v>265</v>
      </c>
      <c r="L73" s="118">
        <v>200</v>
      </c>
      <c r="M73" s="118">
        <v>175</v>
      </c>
      <c r="N73" s="118">
        <v>0.35</v>
      </c>
      <c r="O73" s="118" t="s">
        <v>267</v>
      </c>
      <c r="P73" s="118" t="s">
        <v>268</v>
      </c>
      <c r="Q73" s="118" t="s">
        <v>266</v>
      </c>
      <c r="R73" s="118" t="s">
        <v>267</v>
      </c>
      <c r="S73" s="118" t="s">
        <v>266</v>
      </c>
    </row>
    <row r="74" spans="1:19" ht="30">
      <c r="A74" s="79">
        <f t="shared" si="1"/>
        <v>57</v>
      </c>
      <c r="B74" s="68" t="s">
        <v>398</v>
      </c>
      <c r="C74" s="68">
        <v>1500</v>
      </c>
      <c r="D74" s="68">
        <v>1500</v>
      </c>
      <c r="E74" s="146">
        <v>60</v>
      </c>
      <c r="F74" s="145">
        <f t="shared" si="0"/>
        <v>3390</v>
      </c>
      <c r="G74" s="115" t="s">
        <v>271</v>
      </c>
      <c r="H74" s="115" t="s">
        <v>272</v>
      </c>
      <c r="I74" s="116" t="s">
        <v>264</v>
      </c>
      <c r="J74" s="117">
        <v>300286</v>
      </c>
      <c r="K74" s="116" t="s">
        <v>265</v>
      </c>
      <c r="L74" s="118">
        <v>200</v>
      </c>
      <c r="M74" s="118">
        <v>210</v>
      </c>
      <c r="N74" s="118" t="s">
        <v>266</v>
      </c>
      <c r="O74" s="118" t="s">
        <v>267</v>
      </c>
      <c r="P74" s="118" t="s">
        <v>268</v>
      </c>
      <c r="Q74" s="119" t="s">
        <v>266</v>
      </c>
      <c r="R74" s="118" t="s">
        <v>267</v>
      </c>
      <c r="S74" s="118" t="s">
        <v>266</v>
      </c>
    </row>
    <row r="75" spans="1:19" ht="30">
      <c r="A75" s="79">
        <f t="shared" si="1"/>
        <v>58</v>
      </c>
      <c r="B75" s="106" t="s">
        <v>397</v>
      </c>
      <c r="C75" s="68">
        <v>1500</v>
      </c>
      <c r="D75" s="68">
        <v>1500</v>
      </c>
      <c r="E75" s="146">
        <v>60</v>
      </c>
      <c r="F75" s="145">
        <f>E75*$F$12</f>
        <v>3390</v>
      </c>
      <c r="G75" s="115" t="s">
        <v>271</v>
      </c>
      <c r="H75" s="115" t="s">
        <v>272</v>
      </c>
      <c r="I75" s="116" t="s">
        <v>264</v>
      </c>
      <c r="J75" s="117">
        <v>300315</v>
      </c>
      <c r="K75" s="116" t="s">
        <v>265</v>
      </c>
      <c r="L75" s="118">
        <v>200</v>
      </c>
      <c r="M75" s="118">
        <v>210</v>
      </c>
      <c r="N75" s="118" t="s">
        <v>266</v>
      </c>
      <c r="O75" s="118" t="s">
        <v>267</v>
      </c>
      <c r="P75" s="118" t="s">
        <v>268</v>
      </c>
      <c r="Q75" s="119" t="s">
        <v>269</v>
      </c>
      <c r="R75" s="118" t="s">
        <v>267</v>
      </c>
      <c r="S75" s="118" t="s">
        <v>270</v>
      </c>
    </row>
    <row r="76" spans="1:19" ht="30">
      <c r="A76" s="79">
        <f t="shared" si="1"/>
        <v>59</v>
      </c>
      <c r="B76" s="68" t="s">
        <v>399</v>
      </c>
      <c r="C76" s="68">
        <v>1500</v>
      </c>
      <c r="D76" s="68">
        <v>1500</v>
      </c>
      <c r="E76" s="146">
        <v>42.5</v>
      </c>
      <c r="F76" s="145">
        <f t="shared" si="0"/>
        <v>2401.25</v>
      </c>
      <c r="G76" s="115" t="s">
        <v>271</v>
      </c>
      <c r="H76" s="115" t="s">
        <v>272</v>
      </c>
      <c r="I76" s="116" t="s">
        <v>264</v>
      </c>
      <c r="J76" s="117">
        <v>300517</v>
      </c>
      <c r="K76" s="116" t="s">
        <v>265</v>
      </c>
      <c r="L76" s="118">
        <v>240</v>
      </c>
      <c r="M76" s="118">
        <v>310</v>
      </c>
      <c r="N76" s="118" t="s">
        <v>266</v>
      </c>
      <c r="O76" s="118" t="s">
        <v>267</v>
      </c>
      <c r="P76" s="118" t="s">
        <v>268</v>
      </c>
      <c r="Q76" s="119" t="s">
        <v>274</v>
      </c>
      <c r="R76" s="118" t="s">
        <v>267</v>
      </c>
      <c r="S76" s="118" t="s">
        <v>266</v>
      </c>
    </row>
    <row r="77" spans="1:19" ht="30">
      <c r="A77" s="79">
        <f t="shared" si="1"/>
        <v>60</v>
      </c>
      <c r="B77" s="68" t="s">
        <v>400</v>
      </c>
      <c r="C77" s="68">
        <v>1500</v>
      </c>
      <c r="D77" s="68">
        <v>1750</v>
      </c>
      <c r="E77" s="146">
        <v>57.5</v>
      </c>
      <c r="F77" s="145">
        <f t="shared" si="0"/>
        <v>3248.75</v>
      </c>
      <c r="G77" s="115" t="s">
        <v>275</v>
      </c>
      <c r="H77" s="115" t="s">
        <v>272</v>
      </c>
      <c r="I77" s="116" t="s">
        <v>264</v>
      </c>
      <c r="J77" s="117">
        <v>300217</v>
      </c>
      <c r="K77" s="116" t="s">
        <v>265</v>
      </c>
      <c r="L77" s="118">
        <v>200</v>
      </c>
      <c r="M77" s="118">
        <v>90</v>
      </c>
      <c r="N77" s="118" t="s">
        <v>266</v>
      </c>
      <c r="O77" s="118" t="s">
        <v>267</v>
      </c>
      <c r="P77" s="118" t="s">
        <v>268</v>
      </c>
      <c r="Q77" s="119" t="s">
        <v>278</v>
      </c>
      <c r="R77" s="118" t="s">
        <v>270</v>
      </c>
      <c r="S77" s="118" t="s">
        <v>270</v>
      </c>
    </row>
    <row r="78" spans="1:19" ht="45">
      <c r="A78" s="79">
        <f t="shared" si="1"/>
        <v>61</v>
      </c>
      <c r="B78" s="68" t="s">
        <v>401</v>
      </c>
      <c r="C78" s="68">
        <v>1500</v>
      </c>
      <c r="D78" s="68">
        <v>1800</v>
      </c>
      <c r="E78" s="146">
        <v>55</v>
      </c>
      <c r="F78" s="145">
        <f t="shared" si="0"/>
        <v>3107.5</v>
      </c>
      <c r="G78" s="115" t="s">
        <v>291</v>
      </c>
      <c r="H78" s="115" t="s">
        <v>262</v>
      </c>
      <c r="I78" s="116" t="s">
        <v>282</v>
      </c>
      <c r="J78" s="117">
        <v>300211</v>
      </c>
      <c r="K78" s="116" t="s">
        <v>319</v>
      </c>
      <c r="L78" s="118">
        <v>200</v>
      </c>
      <c r="M78" s="118">
        <v>170</v>
      </c>
      <c r="N78" s="118">
        <v>0.35</v>
      </c>
      <c r="O78" s="118" t="s">
        <v>267</v>
      </c>
      <c r="P78" s="118" t="s">
        <v>268</v>
      </c>
      <c r="Q78" s="119" t="s">
        <v>269</v>
      </c>
      <c r="R78" s="118" t="s">
        <v>267</v>
      </c>
      <c r="S78" s="118" t="s">
        <v>270</v>
      </c>
    </row>
    <row r="79" spans="1:19" ht="30">
      <c r="A79" s="79">
        <f t="shared" si="1"/>
        <v>62</v>
      </c>
      <c r="B79" s="68" t="s">
        <v>402</v>
      </c>
      <c r="C79" s="68"/>
      <c r="D79" s="68"/>
      <c r="E79" s="146"/>
      <c r="F79" s="145"/>
      <c r="G79" s="115" t="s">
        <v>261</v>
      </c>
      <c r="H79" s="115" t="s">
        <v>262</v>
      </c>
      <c r="I79" s="116" t="s">
        <v>264</v>
      </c>
      <c r="J79" s="117">
        <v>300282</v>
      </c>
      <c r="K79" s="116" t="s">
        <v>265</v>
      </c>
      <c r="L79" s="118">
        <v>200</v>
      </c>
      <c r="M79" s="118" t="s">
        <v>266</v>
      </c>
      <c r="N79" s="118" t="s">
        <v>266</v>
      </c>
      <c r="O79" s="118" t="s">
        <v>267</v>
      </c>
      <c r="P79" s="118" t="s">
        <v>268</v>
      </c>
      <c r="Q79" s="118" t="s">
        <v>266</v>
      </c>
      <c r="R79" s="118" t="s">
        <v>267</v>
      </c>
      <c r="S79" s="118" t="s">
        <v>266</v>
      </c>
    </row>
    <row r="80" spans="1:19" ht="60">
      <c r="A80" s="79">
        <f t="shared" si="1"/>
        <v>63</v>
      </c>
      <c r="B80" s="68" t="s">
        <v>403</v>
      </c>
      <c r="C80" s="68">
        <v>1500</v>
      </c>
      <c r="D80" s="68">
        <v>1300</v>
      </c>
      <c r="E80" s="146">
        <v>48.75</v>
      </c>
      <c r="F80" s="145">
        <f t="shared" si="0"/>
        <v>2754.375</v>
      </c>
      <c r="G80" s="115" t="s">
        <v>275</v>
      </c>
      <c r="H80" s="115" t="s">
        <v>272</v>
      </c>
      <c r="I80" s="116" t="s">
        <v>264</v>
      </c>
      <c r="J80" s="117">
        <v>300112</v>
      </c>
      <c r="K80" s="127" t="s">
        <v>320</v>
      </c>
      <c r="L80" s="116">
        <v>250</v>
      </c>
      <c r="M80" s="116">
        <v>490</v>
      </c>
      <c r="N80" s="131">
        <v>0.78</v>
      </c>
      <c r="O80" s="132" t="s">
        <v>270</v>
      </c>
      <c r="P80" s="133" t="s">
        <v>321</v>
      </c>
      <c r="Q80" s="134" t="s">
        <v>274</v>
      </c>
      <c r="R80" s="118" t="s">
        <v>322</v>
      </c>
      <c r="S80" s="118" t="s">
        <v>270</v>
      </c>
    </row>
    <row r="81" spans="1:19" ht="60">
      <c r="A81" s="79">
        <f t="shared" si="1"/>
        <v>64</v>
      </c>
      <c r="B81" s="68" t="s">
        <v>404</v>
      </c>
      <c r="C81" s="68"/>
      <c r="D81" s="68"/>
      <c r="E81" s="146"/>
      <c r="F81" s="145"/>
      <c r="G81" s="115" t="s">
        <v>275</v>
      </c>
      <c r="H81" s="115" t="s">
        <v>272</v>
      </c>
      <c r="I81" s="116" t="s">
        <v>264</v>
      </c>
      <c r="J81" s="117">
        <v>300134</v>
      </c>
      <c r="K81" s="133" t="s">
        <v>323</v>
      </c>
      <c r="L81" s="116">
        <v>300</v>
      </c>
      <c r="M81" s="116">
        <v>380</v>
      </c>
      <c r="N81" s="127">
        <v>0.55</v>
      </c>
      <c r="O81" s="132" t="s">
        <v>270</v>
      </c>
      <c r="P81" s="133" t="s">
        <v>321</v>
      </c>
      <c r="Q81" s="134" t="s">
        <v>274</v>
      </c>
      <c r="R81" s="118" t="s">
        <v>322</v>
      </c>
      <c r="S81" s="118" t="s">
        <v>270</v>
      </c>
    </row>
    <row r="82" spans="1:19" ht="30">
      <c r="A82" s="79">
        <f t="shared" si="1"/>
        <v>65</v>
      </c>
      <c r="B82" s="68" t="s">
        <v>405</v>
      </c>
      <c r="C82" s="68">
        <v>1500</v>
      </c>
      <c r="D82" s="68">
        <v>1500</v>
      </c>
      <c r="E82" s="146">
        <v>45</v>
      </c>
      <c r="F82" s="145">
        <f t="shared" si="0"/>
        <v>2542.5</v>
      </c>
      <c r="G82" s="115" t="s">
        <v>275</v>
      </c>
      <c r="H82" s="115" t="s">
        <v>272</v>
      </c>
      <c r="I82" s="116" t="s">
        <v>264</v>
      </c>
      <c r="J82" s="117">
        <v>300405</v>
      </c>
      <c r="K82" s="116" t="s">
        <v>265</v>
      </c>
      <c r="L82" s="118">
        <v>195</v>
      </c>
      <c r="M82" s="118">
        <v>170</v>
      </c>
      <c r="N82" s="118" t="s">
        <v>266</v>
      </c>
      <c r="O82" s="118" t="s">
        <v>267</v>
      </c>
      <c r="P82" s="118" t="s">
        <v>268</v>
      </c>
      <c r="Q82" s="119" t="s">
        <v>269</v>
      </c>
      <c r="R82" s="118" t="s">
        <v>267</v>
      </c>
      <c r="S82" s="118" t="s">
        <v>266</v>
      </c>
    </row>
    <row r="83" spans="1:19" ht="45">
      <c r="A83" s="79">
        <f t="shared" si="1"/>
        <v>66</v>
      </c>
      <c r="B83" s="68" t="s">
        <v>406</v>
      </c>
      <c r="C83" s="68">
        <v>1500</v>
      </c>
      <c r="D83" s="68">
        <v>1500</v>
      </c>
      <c r="E83" s="146">
        <v>45</v>
      </c>
      <c r="F83" s="145">
        <f t="shared" si="0"/>
        <v>2542.5</v>
      </c>
      <c r="G83" s="115" t="s">
        <v>301</v>
      </c>
      <c r="H83" s="115" t="s">
        <v>272</v>
      </c>
      <c r="I83" s="116" t="s">
        <v>264</v>
      </c>
      <c r="J83" s="117">
        <v>300247</v>
      </c>
      <c r="K83" s="116" t="s">
        <v>265</v>
      </c>
      <c r="L83" s="135">
        <v>210</v>
      </c>
      <c r="M83" s="135">
        <v>205</v>
      </c>
      <c r="N83" s="135">
        <v>0.25</v>
      </c>
      <c r="O83" s="118" t="s">
        <v>267</v>
      </c>
      <c r="P83" s="135" t="s">
        <v>268</v>
      </c>
      <c r="Q83" s="134" t="s">
        <v>274</v>
      </c>
      <c r="R83" s="118" t="s">
        <v>267</v>
      </c>
      <c r="S83" s="118" t="s">
        <v>266</v>
      </c>
    </row>
    <row r="84" spans="1:19" ht="90">
      <c r="A84" s="79">
        <f aca="true" t="shared" si="2" ref="A84:A105">1+A83</f>
        <v>67</v>
      </c>
      <c r="B84" s="106" t="s">
        <v>407</v>
      </c>
      <c r="C84" s="68">
        <v>1500</v>
      </c>
      <c r="D84" s="68">
        <v>500</v>
      </c>
      <c r="E84" s="146">
        <v>48.75</v>
      </c>
      <c r="F84" s="145">
        <f t="shared" si="0"/>
        <v>2754.375</v>
      </c>
      <c r="G84" s="115" t="s">
        <v>301</v>
      </c>
      <c r="H84" s="115" t="s">
        <v>272</v>
      </c>
      <c r="I84" s="116" t="s">
        <v>264</v>
      </c>
      <c r="J84" s="117">
        <v>300506</v>
      </c>
      <c r="K84" s="136" t="s">
        <v>326</v>
      </c>
      <c r="L84" s="118">
        <v>180</v>
      </c>
      <c r="M84" s="137">
        <v>280</v>
      </c>
      <c r="N84" s="135">
        <v>1.5</v>
      </c>
      <c r="O84" s="118" t="s">
        <v>267</v>
      </c>
      <c r="P84" s="118" t="s">
        <v>268</v>
      </c>
      <c r="Q84" s="118" t="s">
        <v>266</v>
      </c>
      <c r="R84" s="118" t="s">
        <v>267</v>
      </c>
      <c r="S84" s="118" t="s">
        <v>266</v>
      </c>
    </row>
    <row r="85" spans="1:19" ht="30">
      <c r="A85" s="79">
        <f t="shared" si="2"/>
        <v>68</v>
      </c>
      <c r="B85" s="106" t="s">
        <v>408</v>
      </c>
      <c r="C85" s="68"/>
      <c r="D85" s="68"/>
      <c r="E85" s="146"/>
      <c r="F85" s="145"/>
      <c r="G85" s="115" t="s">
        <v>275</v>
      </c>
      <c r="H85" s="115" t="s">
        <v>272</v>
      </c>
      <c r="I85" s="116" t="s">
        <v>277</v>
      </c>
      <c r="J85" s="117">
        <v>300219</v>
      </c>
      <c r="K85" s="116" t="s">
        <v>265</v>
      </c>
      <c r="L85" s="118">
        <v>220</v>
      </c>
      <c r="M85" s="118">
        <v>340</v>
      </c>
      <c r="N85" s="118" t="s">
        <v>266</v>
      </c>
      <c r="O85" s="118" t="s">
        <v>267</v>
      </c>
      <c r="P85" s="118" t="s">
        <v>268</v>
      </c>
      <c r="Q85" s="128">
        <v>4</v>
      </c>
      <c r="R85" s="118" t="s">
        <v>267</v>
      </c>
      <c r="S85" s="118" t="s">
        <v>266</v>
      </c>
    </row>
    <row r="86" spans="1:19" ht="30">
      <c r="A86" s="79">
        <f t="shared" si="2"/>
        <v>69</v>
      </c>
      <c r="B86" s="68" t="s">
        <v>409</v>
      </c>
      <c r="C86" s="68">
        <v>1500</v>
      </c>
      <c r="D86" s="68">
        <v>1800</v>
      </c>
      <c r="E86" s="146">
        <v>42.5</v>
      </c>
      <c r="F86" s="145">
        <f t="shared" si="0"/>
        <v>2401.25</v>
      </c>
      <c r="G86" s="115" t="s">
        <v>271</v>
      </c>
      <c r="H86" s="115" t="s">
        <v>272</v>
      </c>
      <c r="I86" s="116" t="s">
        <v>264</v>
      </c>
      <c r="J86" s="117">
        <v>300333</v>
      </c>
      <c r="K86" s="116" t="s">
        <v>265</v>
      </c>
      <c r="L86" s="118">
        <v>250</v>
      </c>
      <c r="M86" s="118">
        <v>150</v>
      </c>
      <c r="N86" s="118">
        <v>0.35</v>
      </c>
      <c r="O86" s="118" t="s">
        <v>267</v>
      </c>
      <c r="P86" s="118" t="s">
        <v>268</v>
      </c>
      <c r="Q86" s="134" t="s">
        <v>274</v>
      </c>
      <c r="R86" s="118" t="s">
        <v>267</v>
      </c>
      <c r="S86" s="118" t="s">
        <v>266</v>
      </c>
    </row>
    <row r="87" spans="1:19" ht="45">
      <c r="A87" s="79">
        <f t="shared" si="2"/>
        <v>70</v>
      </c>
      <c r="B87" s="68" t="s">
        <v>410</v>
      </c>
      <c r="C87" s="68">
        <v>1500</v>
      </c>
      <c r="D87" s="68">
        <v>1800</v>
      </c>
      <c r="E87" s="146">
        <v>70</v>
      </c>
      <c r="F87" s="145">
        <f t="shared" si="0"/>
        <v>3955</v>
      </c>
      <c r="G87" s="115" t="s">
        <v>291</v>
      </c>
      <c r="H87" s="115" t="s">
        <v>272</v>
      </c>
      <c r="I87" s="116" t="s">
        <v>264</v>
      </c>
      <c r="J87" s="124" t="s">
        <v>328</v>
      </c>
      <c r="K87" s="116" t="s">
        <v>265</v>
      </c>
      <c r="L87" s="118">
        <v>200</v>
      </c>
      <c r="M87" s="118" t="s">
        <v>266</v>
      </c>
      <c r="N87" s="118" t="s">
        <v>266</v>
      </c>
      <c r="O87" s="118" t="s">
        <v>267</v>
      </c>
      <c r="P87" s="118" t="s">
        <v>268</v>
      </c>
      <c r="Q87" s="118" t="s">
        <v>266</v>
      </c>
      <c r="R87" s="118" t="s">
        <v>267</v>
      </c>
      <c r="S87" s="118" t="s">
        <v>266</v>
      </c>
    </row>
    <row r="88" spans="1:19" ht="45">
      <c r="A88" s="79">
        <f t="shared" si="2"/>
        <v>71</v>
      </c>
      <c r="B88" s="68" t="s">
        <v>411</v>
      </c>
      <c r="C88" s="68">
        <v>1500</v>
      </c>
      <c r="D88" s="68">
        <v>1500</v>
      </c>
      <c r="E88" s="146">
        <v>83.75</v>
      </c>
      <c r="F88" s="145">
        <f aca="true" t="shared" si="3" ref="F88:F105">E88*$F$12</f>
        <v>4731.875</v>
      </c>
      <c r="G88" s="115" t="s">
        <v>291</v>
      </c>
      <c r="H88" s="115" t="s">
        <v>272</v>
      </c>
      <c r="I88" s="116" t="s">
        <v>277</v>
      </c>
      <c r="J88" s="124" t="s">
        <v>328</v>
      </c>
      <c r="K88" s="116" t="s">
        <v>265</v>
      </c>
      <c r="L88" s="118">
        <v>200</v>
      </c>
      <c r="M88" s="118" t="s">
        <v>266</v>
      </c>
      <c r="N88" s="118" t="s">
        <v>266</v>
      </c>
      <c r="O88" s="118" t="s">
        <v>267</v>
      </c>
      <c r="P88" s="118" t="s">
        <v>268</v>
      </c>
      <c r="Q88" s="118" t="s">
        <v>266</v>
      </c>
      <c r="R88" s="118" t="s">
        <v>267</v>
      </c>
      <c r="S88" s="118" t="s">
        <v>266</v>
      </c>
    </row>
    <row r="89" spans="1:19" ht="30">
      <c r="A89" s="79">
        <f t="shared" si="2"/>
        <v>72</v>
      </c>
      <c r="B89" s="68" t="s">
        <v>412</v>
      </c>
      <c r="C89" s="68">
        <v>1500</v>
      </c>
      <c r="D89" s="68">
        <v>1800</v>
      </c>
      <c r="E89" s="146">
        <v>55</v>
      </c>
      <c r="F89" s="145">
        <f t="shared" si="3"/>
        <v>3107.5</v>
      </c>
      <c r="G89" s="115" t="s">
        <v>261</v>
      </c>
      <c r="H89" s="115" t="s">
        <v>262</v>
      </c>
      <c r="I89" s="116" t="s">
        <v>264</v>
      </c>
      <c r="J89" s="124">
        <v>300313</v>
      </c>
      <c r="K89" s="116" t="s">
        <v>265</v>
      </c>
      <c r="L89" s="118">
        <v>200</v>
      </c>
      <c r="M89" s="118">
        <v>190</v>
      </c>
      <c r="N89" s="118" t="s">
        <v>266</v>
      </c>
      <c r="O89" s="118" t="s">
        <v>267</v>
      </c>
      <c r="P89" s="118" t="s">
        <v>268</v>
      </c>
      <c r="Q89" s="119" t="s">
        <v>269</v>
      </c>
      <c r="R89" s="118" t="s">
        <v>267</v>
      </c>
      <c r="S89" s="118" t="s">
        <v>270</v>
      </c>
    </row>
    <row r="90" spans="1:19" ht="30">
      <c r="A90" s="79">
        <f t="shared" si="2"/>
        <v>73</v>
      </c>
      <c r="B90" s="68" t="s">
        <v>413</v>
      </c>
      <c r="C90" s="68">
        <v>1500</v>
      </c>
      <c r="D90" s="68">
        <v>1500</v>
      </c>
      <c r="E90" s="146">
        <v>73.75</v>
      </c>
      <c r="F90" s="145">
        <f t="shared" si="3"/>
        <v>4166.875</v>
      </c>
      <c r="G90" s="115" t="s">
        <v>261</v>
      </c>
      <c r="H90" s="115" t="s">
        <v>262</v>
      </c>
      <c r="I90" s="116" t="s">
        <v>277</v>
      </c>
      <c r="J90" s="124">
        <v>300314</v>
      </c>
      <c r="K90" s="116" t="s">
        <v>265</v>
      </c>
      <c r="L90" s="118">
        <v>200</v>
      </c>
      <c r="M90" s="118">
        <v>345</v>
      </c>
      <c r="N90" s="118" t="s">
        <v>266</v>
      </c>
      <c r="O90" s="118" t="s">
        <v>267</v>
      </c>
      <c r="P90" s="118" t="s">
        <v>268</v>
      </c>
      <c r="Q90" s="128">
        <v>6</v>
      </c>
      <c r="R90" s="118" t="s">
        <v>267</v>
      </c>
      <c r="S90" s="118" t="s">
        <v>270</v>
      </c>
    </row>
    <row r="91" spans="1:19" ht="75">
      <c r="A91" s="79">
        <f t="shared" si="2"/>
        <v>74</v>
      </c>
      <c r="B91" s="68" t="s">
        <v>414</v>
      </c>
      <c r="C91" s="68">
        <v>1500</v>
      </c>
      <c r="D91" s="68">
        <v>1900</v>
      </c>
      <c r="E91" s="146">
        <v>55</v>
      </c>
      <c r="F91" s="145">
        <f t="shared" si="3"/>
        <v>3107.5</v>
      </c>
      <c r="G91" s="115" t="s">
        <v>275</v>
      </c>
      <c r="H91" s="115" t="s">
        <v>272</v>
      </c>
      <c r="I91" s="116" t="s">
        <v>282</v>
      </c>
      <c r="J91" s="124">
        <v>300224</v>
      </c>
      <c r="K91" s="116" t="s">
        <v>329</v>
      </c>
      <c r="L91" s="118">
        <v>210</v>
      </c>
      <c r="M91" s="118">
        <v>55</v>
      </c>
      <c r="N91" s="118" t="s">
        <v>266</v>
      </c>
      <c r="O91" s="118" t="s">
        <v>267</v>
      </c>
      <c r="P91" s="118" t="s">
        <v>268</v>
      </c>
      <c r="Q91" s="119" t="s">
        <v>269</v>
      </c>
      <c r="R91" s="118" t="s">
        <v>267</v>
      </c>
      <c r="S91" s="118" t="s">
        <v>266</v>
      </c>
    </row>
    <row r="92" spans="1:19" ht="30">
      <c r="A92" s="79">
        <f t="shared" si="2"/>
        <v>75</v>
      </c>
      <c r="B92" s="68" t="s">
        <v>415</v>
      </c>
      <c r="C92" s="68">
        <v>1500</v>
      </c>
      <c r="D92" s="68">
        <v>1500</v>
      </c>
      <c r="E92" s="146">
        <v>86.25</v>
      </c>
      <c r="F92" s="145">
        <f t="shared" si="3"/>
        <v>4873.125</v>
      </c>
      <c r="G92" s="115" t="s">
        <v>261</v>
      </c>
      <c r="H92" s="115" t="s">
        <v>262</v>
      </c>
      <c r="I92" s="116" t="s">
        <v>277</v>
      </c>
      <c r="J92" s="117">
        <v>300218</v>
      </c>
      <c r="K92" s="116" t="s">
        <v>265</v>
      </c>
      <c r="L92" s="118">
        <v>200</v>
      </c>
      <c r="M92" s="118">
        <v>345</v>
      </c>
      <c r="N92" s="118" t="s">
        <v>266</v>
      </c>
      <c r="O92" s="118" t="s">
        <v>267</v>
      </c>
      <c r="P92" s="118" t="s">
        <v>268</v>
      </c>
      <c r="Q92" s="118" t="s">
        <v>266</v>
      </c>
      <c r="R92" s="118" t="s">
        <v>267</v>
      </c>
      <c r="S92" s="118" t="s">
        <v>270</v>
      </c>
    </row>
    <row r="93" spans="1:19" ht="30">
      <c r="A93" s="79">
        <f t="shared" si="2"/>
        <v>76</v>
      </c>
      <c r="B93" s="97" t="s">
        <v>416</v>
      </c>
      <c r="C93" s="68">
        <v>1500</v>
      </c>
      <c r="D93" s="68">
        <v>1500</v>
      </c>
      <c r="E93" s="146">
        <v>35</v>
      </c>
      <c r="F93" s="145">
        <f t="shared" si="3"/>
        <v>1977.5</v>
      </c>
      <c r="G93" s="115" t="s">
        <v>275</v>
      </c>
      <c r="H93" s="115" t="s">
        <v>272</v>
      </c>
      <c r="I93" s="116" t="s">
        <v>264</v>
      </c>
      <c r="J93" s="117">
        <v>300205</v>
      </c>
      <c r="K93" s="116" t="s">
        <v>265</v>
      </c>
      <c r="L93" s="118">
        <v>180</v>
      </c>
      <c r="M93" s="138">
        <v>225</v>
      </c>
      <c r="N93" s="138">
        <v>0.48</v>
      </c>
      <c r="O93" s="118" t="s">
        <v>267</v>
      </c>
      <c r="P93" s="118" t="s">
        <v>268</v>
      </c>
      <c r="Q93" s="118" t="s">
        <v>266</v>
      </c>
      <c r="R93" s="139" t="s">
        <v>267</v>
      </c>
      <c r="S93" s="118" t="s">
        <v>266</v>
      </c>
    </row>
    <row r="94" spans="1:19" ht="75">
      <c r="A94" s="79">
        <f t="shared" si="2"/>
        <v>77</v>
      </c>
      <c r="B94" s="68" t="s">
        <v>417</v>
      </c>
      <c r="C94" s="68">
        <v>1500</v>
      </c>
      <c r="D94" s="68">
        <v>500</v>
      </c>
      <c r="E94" s="146">
        <v>48.75</v>
      </c>
      <c r="F94" s="145">
        <f t="shared" si="3"/>
        <v>2754.375</v>
      </c>
      <c r="G94" s="115" t="s">
        <v>301</v>
      </c>
      <c r="H94" s="115" t="s">
        <v>272</v>
      </c>
      <c r="I94" s="116" t="s">
        <v>264</v>
      </c>
      <c r="J94" s="117">
        <v>300509</v>
      </c>
      <c r="K94" s="116" t="s">
        <v>330</v>
      </c>
      <c r="L94" s="118">
        <v>180</v>
      </c>
      <c r="M94" s="138">
        <v>210</v>
      </c>
      <c r="N94" s="138">
        <v>0.34</v>
      </c>
      <c r="O94" s="118" t="s">
        <v>267</v>
      </c>
      <c r="P94" s="118" t="s">
        <v>268</v>
      </c>
      <c r="Q94" s="118" t="s">
        <v>266</v>
      </c>
      <c r="R94" s="139" t="s">
        <v>267</v>
      </c>
      <c r="S94" s="118" t="s">
        <v>266</v>
      </c>
    </row>
    <row r="95" spans="1:19" ht="105">
      <c r="A95" s="79">
        <f t="shared" si="2"/>
        <v>78</v>
      </c>
      <c r="B95" s="68" t="s">
        <v>418</v>
      </c>
      <c r="C95" s="68">
        <v>1500</v>
      </c>
      <c r="D95" s="68">
        <v>1800</v>
      </c>
      <c r="E95" s="146">
        <v>35</v>
      </c>
      <c r="F95" s="145">
        <f t="shared" si="3"/>
        <v>1977.5</v>
      </c>
      <c r="G95" s="115" t="s">
        <v>275</v>
      </c>
      <c r="H95" s="115" t="s">
        <v>272</v>
      </c>
      <c r="I95" s="116" t="s">
        <v>264</v>
      </c>
      <c r="J95" s="117">
        <v>300220</v>
      </c>
      <c r="K95" s="116" t="s">
        <v>265</v>
      </c>
      <c r="L95" s="118">
        <v>200</v>
      </c>
      <c r="M95" s="138">
        <v>170</v>
      </c>
      <c r="N95" s="138">
        <v>0.25</v>
      </c>
      <c r="O95" s="118" t="s">
        <v>267</v>
      </c>
      <c r="P95" s="118" t="s">
        <v>268</v>
      </c>
      <c r="Q95" s="118" t="s">
        <v>266</v>
      </c>
      <c r="R95" s="118" t="s">
        <v>267</v>
      </c>
      <c r="S95" s="118" t="s">
        <v>266</v>
      </c>
    </row>
    <row r="96" spans="1:19" ht="45">
      <c r="A96" s="79">
        <f t="shared" si="2"/>
        <v>79</v>
      </c>
      <c r="B96" s="68" t="s">
        <v>419</v>
      </c>
      <c r="C96" s="68">
        <v>1500</v>
      </c>
      <c r="D96" s="68">
        <v>1300</v>
      </c>
      <c r="E96" s="146">
        <v>48.75</v>
      </c>
      <c r="F96" s="145">
        <f t="shared" si="3"/>
        <v>2754.375</v>
      </c>
      <c r="G96" s="115" t="s">
        <v>275</v>
      </c>
      <c r="H96" s="115" t="s">
        <v>272</v>
      </c>
      <c r="I96" s="116" t="s">
        <v>277</v>
      </c>
      <c r="J96" s="117">
        <v>300257</v>
      </c>
      <c r="K96" s="116" t="s">
        <v>265</v>
      </c>
      <c r="L96" s="118">
        <v>200</v>
      </c>
      <c r="M96" s="138">
        <v>370</v>
      </c>
      <c r="N96" s="118">
        <v>0.6</v>
      </c>
      <c r="O96" s="118" t="s">
        <v>267</v>
      </c>
      <c r="P96" s="118" t="s">
        <v>268</v>
      </c>
      <c r="Q96" s="118" t="s">
        <v>266</v>
      </c>
      <c r="R96" s="118" t="s">
        <v>267</v>
      </c>
      <c r="S96" s="118" t="s">
        <v>266</v>
      </c>
    </row>
    <row r="97" spans="1:19" ht="75">
      <c r="A97" s="79">
        <f t="shared" si="2"/>
        <v>80</v>
      </c>
      <c r="B97" s="68" t="s">
        <v>423</v>
      </c>
      <c r="C97" s="68">
        <v>1500</v>
      </c>
      <c r="D97" s="68">
        <v>1500</v>
      </c>
      <c r="E97" s="146">
        <v>41.25</v>
      </c>
      <c r="F97" s="145">
        <f t="shared" si="3"/>
        <v>2330.625</v>
      </c>
      <c r="G97" s="115" t="s">
        <v>301</v>
      </c>
      <c r="H97" s="115" t="s">
        <v>272</v>
      </c>
      <c r="I97" s="116" t="s">
        <v>264</v>
      </c>
      <c r="J97" s="117">
        <v>300502</v>
      </c>
      <c r="K97" s="116" t="s">
        <v>331</v>
      </c>
      <c r="L97" s="118">
        <v>180</v>
      </c>
      <c r="M97" s="118">
        <v>250</v>
      </c>
      <c r="N97" s="118">
        <v>0.54</v>
      </c>
      <c r="O97" s="118" t="s">
        <v>267</v>
      </c>
      <c r="P97" s="118" t="s">
        <v>268</v>
      </c>
      <c r="Q97" s="118" t="s">
        <v>266</v>
      </c>
      <c r="R97" s="139" t="s">
        <v>267</v>
      </c>
      <c r="S97" s="139" t="s">
        <v>266</v>
      </c>
    </row>
    <row r="98" spans="1:19" ht="75">
      <c r="A98" s="79">
        <f t="shared" si="2"/>
        <v>81</v>
      </c>
      <c r="B98" s="68" t="s">
        <v>424</v>
      </c>
      <c r="C98" s="68">
        <v>1500</v>
      </c>
      <c r="D98" s="68">
        <v>1500</v>
      </c>
      <c r="E98" s="146">
        <v>41.25</v>
      </c>
      <c r="F98" s="145">
        <f>E98*$F$12</f>
        <v>2330.625</v>
      </c>
      <c r="G98" s="115" t="s">
        <v>301</v>
      </c>
      <c r="H98" s="115" t="s">
        <v>272</v>
      </c>
      <c r="I98" s="116" t="s">
        <v>264</v>
      </c>
      <c r="J98" s="117">
        <v>300504</v>
      </c>
      <c r="K98" s="116" t="s">
        <v>332</v>
      </c>
      <c r="L98" s="118">
        <v>180</v>
      </c>
      <c r="M98" s="118">
        <v>240</v>
      </c>
      <c r="N98" s="118">
        <v>0.54</v>
      </c>
      <c r="O98" s="118" t="s">
        <v>267</v>
      </c>
      <c r="P98" s="118" t="s">
        <v>268</v>
      </c>
      <c r="Q98" s="118" t="s">
        <v>266</v>
      </c>
      <c r="R98" s="139" t="s">
        <v>267</v>
      </c>
      <c r="S98" s="139" t="s">
        <v>266</v>
      </c>
    </row>
    <row r="99" spans="1:19" ht="75">
      <c r="A99" s="79">
        <f t="shared" si="2"/>
        <v>82</v>
      </c>
      <c r="B99" s="68" t="s">
        <v>425</v>
      </c>
      <c r="C99" s="68">
        <v>1500</v>
      </c>
      <c r="D99" s="68">
        <v>1500</v>
      </c>
      <c r="E99" s="146">
        <v>41.25</v>
      </c>
      <c r="F99" s="145">
        <f>E99*$F$12</f>
        <v>2330.625</v>
      </c>
      <c r="G99" s="115" t="s">
        <v>271</v>
      </c>
      <c r="H99" s="115" t="s">
        <v>272</v>
      </c>
      <c r="I99" s="116" t="s">
        <v>264</v>
      </c>
      <c r="J99" s="117">
        <v>300505</v>
      </c>
      <c r="K99" s="116" t="s">
        <v>333</v>
      </c>
      <c r="L99" s="118">
        <v>180</v>
      </c>
      <c r="M99" s="118">
        <v>230</v>
      </c>
      <c r="N99" s="118">
        <v>0.68</v>
      </c>
      <c r="O99" s="118" t="s">
        <v>267</v>
      </c>
      <c r="P99" s="118" t="s">
        <v>268</v>
      </c>
      <c r="Q99" s="118" t="s">
        <v>266</v>
      </c>
      <c r="R99" s="139" t="s">
        <v>267</v>
      </c>
      <c r="S99" s="139" t="s">
        <v>266</v>
      </c>
    </row>
    <row r="100" spans="1:19" ht="45">
      <c r="A100" s="79">
        <f t="shared" si="2"/>
        <v>83</v>
      </c>
      <c r="B100" s="68" t="s">
        <v>420</v>
      </c>
      <c r="C100" s="68">
        <v>1500</v>
      </c>
      <c r="D100" s="68">
        <v>1750</v>
      </c>
      <c r="E100" s="146">
        <v>55</v>
      </c>
      <c r="F100" s="145">
        <f t="shared" si="3"/>
        <v>3107.5</v>
      </c>
      <c r="G100" s="115" t="s">
        <v>291</v>
      </c>
      <c r="H100" s="115" t="s">
        <v>262</v>
      </c>
      <c r="I100" s="116" t="s">
        <v>282</v>
      </c>
      <c r="J100" s="117">
        <v>300275</v>
      </c>
      <c r="K100" s="116" t="s">
        <v>334</v>
      </c>
      <c r="L100" s="118">
        <v>200</v>
      </c>
      <c r="M100" s="118">
        <v>170</v>
      </c>
      <c r="N100" s="118">
        <v>0.35</v>
      </c>
      <c r="O100" s="118" t="s">
        <v>267</v>
      </c>
      <c r="P100" s="118" t="s">
        <v>268</v>
      </c>
      <c r="Q100" s="119" t="s">
        <v>269</v>
      </c>
      <c r="R100" s="118" t="s">
        <v>267</v>
      </c>
      <c r="S100" s="118" t="s">
        <v>270</v>
      </c>
    </row>
    <row r="101" spans="1:19" ht="30">
      <c r="A101" s="79">
        <f t="shared" si="2"/>
        <v>84</v>
      </c>
      <c r="B101" s="68" t="s">
        <v>421</v>
      </c>
      <c r="C101" s="68">
        <v>1500</v>
      </c>
      <c r="D101" s="68">
        <v>1700</v>
      </c>
      <c r="E101" s="146">
        <v>41.25</v>
      </c>
      <c r="F101" s="145">
        <f t="shared" si="3"/>
        <v>2330.625</v>
      </c>
      <c r="G101" s="115" t="s">
        <v>271</v>
      </c>
      <c r="H101" s="115" t="s">
        <v>272</v>
      </c>
      <c r="I101" s="139" t="s">
        <v>264</v>
      </c>
      <c r="J101" s="117">
        <v>300241</v>
      </c>
      <c r="K101" s="139" t="s">
        <v>335</v>
      </c>
      <c r="L101" s="135">
        <v>210</v>
      </c>
      <c r="M101" s="135">
        <v>187</v>
      </c>
      <c r="N101" s="135">
        <v>0.32</v>
      </c>
      <c r="O101" s="118" t="s">
        <v>267</v>
      </c>
      <c r="P101" s="135" t="s">
        <v>268</v>
      </c>
      <c r="Q101" s="134" t="s">
        <v>274</v>
      </c>
      <c r="R101" s="139" t="s">
        <v>267</v>
      </c>
      <c r="S101" s="139" t="s">
        <v>266</v>
      </c>
    </row>
    <row r="102" spans="1:19" ht="30">
      <c r="A102" s="79">
        <f t="shared" si="2"/>
        <v>85</v>
      </c>
      <c r="B102" s="68" t="s">
        <v>426</v>
      </c>
      <c r="C102" s="68">
        <v>1500</v>
      </c>
      <c r="D102" s="68">
        <v>1750</v>
      </c>
      <c r="E102" s="146">
        <v>38.75</v>
      </c>
      <c r="F102" s="145">
        <f t="shared" si="3"/>
        <v>2189.375</v>
      </c>
      <c r="G102" s="115" t="s">
        <v>275</v>
      </c>
      <c r="H102" s="115" t="s">
        <v>272</v>
      </c>
      <c r="I102" s="116" t="s">
        <v>264</v>
      </c>
      <c r="J102" s="117">
        <v>300331</v>
      </c>
      <c r="K102" s="139" t="s">
        <v>335</v>
      </c>
      <c r="L102" s="118">
        <v>200</v>
      </c>
      <c r="M102" s="118">
        <v>202</v>
      </c>
      <c r="N102" s="118">
        <v>0.38</v>
      </c>
      <c r="O102" s="118" t="s">
        <v>267</v>
      </c>
      <c r="P102" s="135" t="s">
        <v>268</v>
      </c>
      <c r="Q102" s="134" t="s">
        <v>274</v>
      </c>
      <c r="R102" s="118" t="s">
        <v>267</v>
      </c>
      <c r="S102" s="118" t="s">
        <v>270</v>
      </c>
    </row>
    <row r="103" spans="1:19" ht="30">
      <c r="A103" s="79">
        <f t="shared" si="2"/>
        <v>86</v>
      </c>
      <c r="B103" s="68" t="s">
        <v>422</v>
      </c>
      <c r="C103" s="68">
        <v>1500</v>
      </c>
      <c r="D103" s="68">
        <v>1750</v>
      </c>
      <c r="E103" s="146">
        <v>41.25</v>
      </c>
      <c r="F103" s="145">
        <f t="shared" si="3"/>
        <v>2330.625</v>
      </c>
      <c r="G103" s="115" t="s">
        <v>275</v>
      </c>
      <c r="H103" s="115" t="s">
        <v>272</v>
      </c>
      <c r="I103" s="116" t="s">
        <v>264</v>
      </c>
      <c r="J103" s="117">
        <v>300404</v>
      </c>
      <c r="K103" s="116" t="s">
        <v>265</v>
      </c>
      <c r="L103" s="118">
        <v>195</v>
      </c>
      <c r="M103" s="118">
        <v>170</v>
      </c>
      <c r="N103" s="118" t="s">
        <v>266</v>
      </c>
      <c r="O103" s="118" t="s">
        <v>267</v>
      </c>
      <c r="P103" s="118" t="s">
        <v>268</v>
      </c>
      <c r="Q103" s="119" t="s">
        <v>269</v>
      </c>
      <c r="R103" s="118" t="s">
        <v>267</v>
      </c>
      <c r="S103" s="118" t="s">
        <v>270</v>
      </c>
    </row>
    <row r="104" spans="1:19" ht="15">
      <c r="A104" s="79">
        <f t="shared" si="2"/>
        <v>87</v>
      </c>
      <c r="B104" s="68" t="s">
        <v>70</v>
      </c>
      <c r="C104" s="68"/>
      <c r="D104" s="68"/>
      <c r="E104" s="146">
        <v>15.25</v>
      </c>
      <c r="F104" s="145">
        <f t="shared" si="3"/>
        <v>861.625</v>
      </c>
      <c r="G104" s="140"/>
      <c r="H104" s="140"/>
      <c r="I104" s="126"/>
      <c r="J104" s="129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1:19" ht="15">
      <c r="A105" s="79">
        <f t="shared" si="2"/>
        <v>88</v>
      </c>
      <c r="B105" s="68" t="s">
        <v>71</v>
      </c>
      <c r="C105" s="68"/>
      <c r="D105" s="68"/>
      <c r="E105" s="146">
        <v>0.4125</v>
      </c>
      <c r="F105" s="145">
        <f t="shared" si="3"/>
        <v>23.30625</v>
      </c>
      <c r="G105" s="140"/>
      <c r="H105" s="140"/>
      <c r="I105" s="126"/>
      <c r="J105" s="129"/>
      <c r="K105" s="67"/>
      <c r="L105" s="67"/>
      <c r="M105" s="67"/>
      <c r="N105" s="67"/>
      <c r="O105" s="67"/>
      <c r="P105" s="67"/>
      <c r="Q105" s="67"/>
      <c r="R105" s="67"/>
      <c r="S105" s="67"/>
    </row>
  </sheetData>
  <sheetProtection/>
  <mergeCells count="7">
    <mergeCell ref="B14:F14"/>
    <mergeCell ref="B15:F15"/>
    <mergeCell ref="B16:F16"/>
    <mergeCell ref="F1:H7"/>
    <mergeCell ref="A10:F10"/>
    <mergeCell ref="A11:F11"/>
    <mergeCell ref="B13:F13"/>
  </mergeCells>
  <printOptions/>
  <pageMargins left="0.3937007874015748" right="0.3937007874015748" top="0.3937007874015748" bottom="0.3937007874015748" header="0" footer="0"/>
  <pageSetup fitToHeight="5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zoomScalePageLayoutView="0" workbookViewId="0" topLeftCell="A1">
      <selection activeCell="B7" sqref="B7"/>
    </sheetView>
  </sheetViews>
  <sheetFormatPr defaultColWidth="11.625" defaultRowHeight="12.75"/>
  <cols>
    <col min="1" max="1" width="3.875" style="73" customWidth="1"/>
    <col min="2" max="2" width="32.375" style="73" customWidth="1"/>
    <col min="3" max="3" width="11.25390625" style="73" customWidth="1"/>
    <col min="4" max="4" width="9.625" style="73" customWidth="1"/>
    <col min="5" max="5" width="20.375" style="73" customWidth="1"/>
    <col min="6" max="6" width="11.625" style="73" customWidth="1"/>
    <col min="7" max="7" width="13.125" style="73" customWidth="1"/>
    <col min="8" max="8" width="3.625" style="73" bestFit="1" customWidth="1"/>
    <col min="9" max="9" width="11.625" style="73" customWidth="1"/>
    <col min="10" max="10" width="7.00390625" style="73" bestFit="1" customWidth="1"/>
    <col min="11" max="11" width="17.125" style="73" customWidth="1"/>
    <col min="12" max="12" width="6.375" style="73" bestFit="1" customWidth="1"/>
    <col min="13" max="13" width="5.875" style="73" customWidth="1"/>
    <col min="14" max="14" width="4.00390625" style="73" bestFit="1" customWidth="1"/>
    <col min="15" max="15" width="11.25390625" style="73" bestFit="1" customWidth="1"/>
    <col min="16" max="16" width="4.875" style="73" bestFit="1" customWidth="1"/>
    <col min="17" max="17" width="11.375" style="73" bestFit="1" customWidth="1"/>
    <col min="18" max="18" width="3.75390625" style="73" bestFit="1" customWidth="1"/>
    <col min="19" max="16384" width="11.625" style="73" customWidth="1"/>
  </cols>
  <sheetData>
    <row r="1" spans="3:19" ht="12.75" customHeight="1">
      <c r="C1" s="75"/>
      <c r="E1" s="77"/>
      <c r="F1" s="173" t="s">
        <v>101</v>
      </c>
      <c r="G1" s="173"/>
      <c r="H1" s="173"/>
      <c r="I1" s="173"/>
      <c r="J1" s="173"/>
      <c r="K1" s="113"/>
      <c r="L1" s="113"/>
      <c r="M1" s="113"/>
      <c r="N1" s="113"/>
      <c r="O1" s="113"/>
      <c r="P1" s="113"/>
      <c r="Q1" s="113"/>
      <c r="R1" s="113"/>
      <c r="S1" s="113"/>
    </row>
    <row r="2" spans="3:19" ht="12.75" customHeight="1">
      <c r="C2" s="75"/>
      <c r="E2" s="77"/>
      <c r="F2" s="173"/>
      <c r="G2" s="173"/>
      <c r="H2" s="173"/>
      <c r="I2" s="173"/>
      <c r="J2" s="173"/>
      <c r="K2" s="113"/>
      <c r="L2" s="113"/>
      <c r="M2" s="113"/>
      <c r="N2" s="113"/>
      <c r="O2" s="113"/>
      <c r="P2" s="113"/>
      <c r="Q2" s="113"/>
      <c r="R2" s="113"/>
      <c r="S2" s="113"/>
    </row>
    <row r="3" spans="3:19" ht="12.75" customHeight="1">
      <c r="C3" s="75"/>
      <c r="E3" s="77"/>
      <c r="F3" s="173"/>
      <c r="G3" s="173"/>
      <c r="H3" s="173"/>
      <c r="I3" s="173"/>
      <c r="J3" s="173"/>
      <c r="K3" s="113"/>
      <c r="L3" s="113"/>
      <c r="M3" s="113"/>
      <c r="N3" s="113"/>
      <c r="O3" s="113"/>
      <c r="P3" s="113"/>
      <c r="Q3" s="113"/>
      <c r="R3" s="113"/>
      <c r="S3" s="113"/>
    </row>
    <row r="4" spans="3:19" ht="12.75" customHeight="1">
      <c r="C4" s="75"/>
      <c r="E4" s="77"/>
      <c r="F4" s="173"/>
      <c r="G4" s="173"/>
      <c r="H4" s="173"/>
      <c r="I4" s="173"/>
      <c r="J4" s="173"/>
      <c r="K4" s="113"/>
      <c r="L4" s="113"/>
      <c r="M4" s="113"/>
      <c r="N4" s="113"/>
      <c r="O4" s="113"/>
      <c r="P4" s="113"/>
      <c r="Q4" s="113"/>
      <c r="R4" s="113"/>
      <c r="S4" s="113"/>
    </row>
    <row r="5" spans="3:19" ht="12.75" customHeight="1">
      <c r="C5" s="75"/>
      <c r="E5" s="77"/>
      <c r="F5" s="173"/>
      <c r="G5" s="173"/>
      <c r="H5" s="173"/>
      <c r="I5" s="173"/>
      <c r="J5" s="173"/>
      <c r="K5" s="113"/>
      <c r="L5" s="113"/>
      <c r="M5" s="113"/>
      <c r="N5" s="113"/>
      <c r="O5" s="113"/>
      <c r="P5" s="113"/>
      <c r="Q5" s="113"/>
      <c r="R5" s="113"/>
      <c r="S5" s="113"/>
    </row>
    <row r="6" spans="2:19" ht="15">
      <c r="B6" s="84"/>
      <c r="C6" s="98"/>
      <c r="E6" s="77"/>
      <c r="F6" s="173"/>
      <c r="G6" s="173"/>
      <c r="H6" s="173"/>
      <c r="I6" s="173"/>
      <c r="J6" s="173"/>
      <c r="K6" s="113"/>
      <c r="L6" s="113"/>
      <c r="M6" s="113"/>
      <c r="N6" s="113"/>
      <c r="O6" s="113"/>
      <c r="P6" s="113"/>
      <c r="Q6" s="113"/>
      <c r="R6" s="113"/>
      <c r="S6" s="113"/>
    </row>
    <row r="7" spans="2:19" ht="19.5" customHeight="1">
      <c r="B7" s="84"/>
      <c r="C7" s="98"/>
      <c r="E7" s="77"/>
      <c r="F7" s="173"/>
      <c r="G7" s="173"/>
      <c r="H7" s="173"/>
      <c r="I7" s="173"/>
      <c r="J7" s="173"/>
      <c r="K7" s="113"/>
      <c r="L7" s="113"/>
      <c r="M7" s="113"/>
      <c r="N7" s="113"/>
      <c r="O7" s="113"/>
      <c r="P7" s="113"/>
      <c r="Q7" s="113"/>
      <c r="R7" s="113"/>
      <c r="S7" s="113"/>
    </row>
    <row r="8" spans="2:19" ht="15">
      <c r="B8" s="77" t="str">
        <f>Каталоги!B8</f>
        <v> 17 августа 2015 год</v>
      </c>
      <c r="C8" s="40"/>
      <c r="D8" s="80"/>
      <c r="E8" s="85"/>
      <c r="F8" s="77" t="s">
        <v>31</v>
      </c>
      <c r="G8" s="114"/>
      <c r="H8" s="114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</row>
    <row r="9" spans="2:19" ht="15">
      <c r="B9" s="77"/>
      <c r="C9" s="40"/>
      <c r="D9" s="80"/>
      <c r="E9" s="85"/>
      <c r="F9" s="77"/>
      <c r="G9" s="114"/>
      <c r="H9" s="114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30" s="76" customFormat="1" ht="15">
      <c r="A10" s="205" t="s">
        <v>94</v>
      </c>
      <c r="B10" s="205"/>
      <c r="C10" s="205"/>
      <c r="D10" s="205"/>
      <c r="E10" s="205"/>
      <c r="F10" s="205"/>
      <c r="G10" s="114"/>
      <c r="H10" s="114"/>
      <c r="I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s="76" customFormat="1" ht="15">
      <c r="A11" s="185" t="s">
        <v>432</v>
      </c>
      <c r="B11" s="185"/>
      <c r="C11" s="185"/>
      <c r="D11" s="185"/>
      <c r="E11" s="185"/>
      <c r="F11" s="185"/>
      <c r="G11" s="114"/>
      <c r="H11" s="114"/>
      <c r="I11" s="11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19" ht="15">
      <c r="A12" s="69"/>
      <c r="B12" s="69"/>
      <c r="C12" s="24"/>
      <c r="D12" s="69"/>
      <c r="E12" s="85" t="s">
        <v>103</v>
      </c>
      <c r="F12" s="24">
        <v>50</v>
      </c>
      <c r="G12" s="114"/>
      <c r="H12" s="114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30" s="76" customFormat="1" ht="15">
      <c r="A13" s="74" t="s">
        <v>3</v>
      </c>
      <c r="B13" s="180" t="s">
        <v>33</v>
      </c>
      <c r="C13" s="180"/>
      <c r="D13" s="180"/>
      <c r="E13" s="180"/>
      <c r="F13" s="180"/>
      <c r="G13" s="114"/>
      <c r="H13" s="114"/>
      <c r="I13" s="112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s="86" customFormat="1" ht="15">
      <c r="A14" s="90" t="s">
        <v>3</v>
      </c>
      <c r="B14" s="216" t="s">
        <v>18</v>
      </c>
      <c r="C14" s="216"/>
      <c r="D14" s="216"/>
      <c r="E14" s="216"/>
      <c r="F14" s="216"/>
      <c r="G14" s="114"/>
      <c r="H14" s="114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s="86" customFormat="1" ht="15">
      <c r="A15" s="90" t="s">
        <v>3</v>
      </c>
      <c r="B15" s="216" t="s">
        <v>47</v>
      </c>
      <c r="C15" s="216"/>
      <c r="D15" s="216"/>
      <c r="E15" s="216"/>
      <c r="F15" s="216"/>
      <c r="G15" s="114"/>
      <c r="H15" s="114"/>
      <c r="I15" s="112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s="103" customFormat="1" ht="15">
      <c r="A16" s="102" t="s">
        <v>3</v>
      </c>
      <c r="B16" s="208" t="s">
        <v>431</v>
      </c>
      <c r="C16" s="208"/>
      <c r="D16" s="208"/>
      <c r="E16" s="208"/>
      <c r="F16" s="208"/>
      <c r="G16" s="114"/>
      <c r="H16" s="114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20" s="74" customFormat="1" ht="258">
      <c r="A17" s="31" t="s">
        <v>0</v>
      </c>
      <c r="B17" s="31" t="s">
        <v>69</v>
      </c>
      <c r="C17" s="141" t="s">
        <v>254</v>
      </c>
      <c r="D17" s="141" t="s">
        <v>340</v>
      </c>
      <c r="E17" s="31" t="s">
        <v>228</v>
      </c>
      <c r="F17" s="31" t="s">
        <v>250</v>
      </c>
      <c r="G17" s="141" t="s">
        <v>253</v>
      </c>
      <c r="H17" s="141" t="s">
        <v>428</v>
      </c>
      <c r="I17" s="141" t="s">
        <v>255</v>
      </c>
      <c r="J17" s="141" t="s">
        <v>256</v>
      </c>
      <c r="K17" s="141" t="s">
        <v>257</v>
      </c>
      <c r="L17" s="141" t="s">
        <v>336</v>
      </c>
      <c r="M17" s="141" t="s">
        <v>337</v>
      </c>
      <c r="N17" s="141" t="s">
        <v>258</v>
      </c>
      <c r="O17" s="141" t="s">
        <v>259</v>
      </c>
      <c r="P17" s="142" t="s">
        <v>338</v>
      </c>
      <c r="Q17" s="141" t="s">
        <v>339</v>
      </c>
      <c r="R17" s="141" t="s">
        <v>260</v>
      </c>
      <c r="S17" s="143"/>
      <c r="T17" s="143"/>
    </row>
    <row r="18" spans="1:18" ht="30">
      <c r="A18" s="71">
        <f>1</f>
        <v>1</v>
      </c>
      <c r="B18" s="115" t="s">
        <v>427</v>
      </c>
      <c r="C18" s="115" t="s">
        <v>273</v>
      </c>
      <c r="D18" s="118">
        <v>250</v>
      </c>
      <c r="E18" s="146">
        <v>50</v>
      </c>
      <c r="F18" s="145">
        <f aca="true" t="shared" si="0" ref="F18:F33">E18*$F$12</f>
        <v>2500</v>
      </c>
      <c r="G18" s="115" t="s">
        <v>271</v>
      </c>
      <c r="H18" s="115" t="s">
        <v>272</v>
      </c>
      <c r="I18" s="116" t="s">
        <v>264</v>
      </c>
      <c r="J18" s="117">
        <v>300332</v>
      </c>
      <c r="K18" s="116" t="s">
        <v>265</v>
      </c>
      <c r="L18" s="118">
        <v>202</v>
      </c>
      <c r="M18" s="118">
        <v>0.38</v>
      </c>
      <c r="N18" s="118" t="s">
        <v>267</v>
      </c>
      <c r="O18" s="118" t="s">
        <v>268</v>
      </c>
      <c r="P18" s="119" t="s">
        <v>274</v>
      </c>
      <c r="Q18" s="118" t="s">
        <v>267</v>
      </c>
      <c r="R18" s="118" t="s">
        <v>266</v>
      </c>
    </row>
    <row r="19" spans="1:18" ht="30">
      <c r="A19" s="71">
        <f>1+A18</f>
        <v>2</v>
      </c>
      <c r="B19" s="68" t="s">
        <v>348</v>
      </c>
      <c r="C19" s="115" t="s">
        <v>276</v>
      </c>
      <c r="D19" s="118">
        <v>200</v>
      </c>
      <c r="E19" s="146">
        <v>88.75</v>
      </c>
      <c r="F19" s="145">
        <f t="shared" si="0"/>
        <v>4437.5</v>
      </c>
      <c r="G19" s="115" t="s">
        <v>275</v>
      </c>
      <c r="H19" s="115" t="s">
        <v>272</v>
      </c>
      <c r="I19" s="116" t="s">
        <v>277</v>
      </c>
      <c r="J19" s="117">
        <v>300108</v>
      </c>
      <c r="K19" s="116" t="s">
        <v>265</v>
      </c>
      <c r="L19" s="118">
        <v>310</v>
      </c>
      <c r="M19" s="118" t="s">
        <v>266</v>
      </c>
      <c r="N19" s="118" t="s">
        <v>267</v>
      </c>
      <c r="O19" s="118" t="s">
        <v>268</v>
      </c>
      <c r="P19" s="119" t="s">
        <v>278</v>
      </c>
      <c r="Q19" s="118" t="s">
        <v>267</v>
      </c>
      <c r="R19" s="118" t="s">
        <v>270</v>
      </c>
    </row>
    <row r="20" spans="1:18" ht="30">
      <c r="A20" s="71">
        <f aca="true" t="shared" si="1" ref="A20:A83">1+A19</f>
        <v>3</v>
      </c>
      <c r="B20" s="106" t="s">
        <v>349</v>
      </c>
      <c r="C20" s="115" t="s">
        <v>276</v>
      </c>
      <c r="D20" s="118">
        <v>195</v>
      </c>
      <c r="E20" s="146">
        <v>62.5</v>
      </c>
      <c r="F20" s="145">
        <f t="shared" si="0"/>
        <v>3125</v>
      </c>
      <c r="G20" s="115" t="s">
        <v>275</v>
      </c>
      <c r="H20" s="115" t="s">
        <v>272</v>
      </c>
      <c r="I20" s="116" t="s">
        <v>264</v>
      </c>
      <c r="J20" s="117">
        <v>300107</v>
      </c>
      <c r="K20" s="116" t="s">
        <v>265</v>
      </c>
      <c r="L20" s="118">
        <v>170</v>
      </c>
      <c r="M20" s="118" t="s">
        <v>266</v>
      </c>
      <c r="N20" s="118" t="s">
        <v>267</v>
      </c>
      <c r="O20" s="118" t="s">
        <v>268</v>
      </c>
      <c r="P20" s="119" t="s">
        <v>269</v>
      </c>
      <c r="Q20" s="118" t="s">
        <v>267</v>
      </c>
      <c r="R20" s="118" t="s">
        <v>270</v>
      </c>
    </row>
    <row r="21" spans="1:18" ht="30">
      <c r="A21" s="71">
        <f t="shared" si="1"/>
        <v>4</v>
      </c>
      <c r="B21" s="68" t="s">
        <v>341</v>
      </c>
      <c r="C21" s="115" t="s">
        <v>276</v>
      </c>
      <c r="D21" s="118">
        <v>195</v>
      </c>
      <c r="E21" s="146">
        <v>52.5</v>
      </c>
      <c r="F21" s="145">
        <f t="shared" si="0"/>
        <v>2625</v>
      </c>
      <c r="G21" s="115" t="s">
        <v>275</v>
      </c>
      <c r="H21" s="115" t="s">
        <v>272</v>
      </c>
      <c r="I21" s="116" t="s">
        <v>279</v>
      </c>
      <c r="J21" s="117">
        <v>300109</v>
      </c>
      <c r="K21" s="116" t="s">
        <v>265</v>
      </c>
      <c r="L21" s="118">
        <v>330</v>
      </c>
      <c r="M21" s="118" t="s">
        <v>266</v>
      </c>
      <c r="N21" s="118" t="s">
        <v>267</v>
      </c>
      <c r="O21" s="118" t="s">
        <v>268</v>
      </c>
      <c r="P21" s="119" t="s">
        <v>269</v>
      </c>
      <c r="Q21" s="118" t="s">
        <v>267</v>
      </c>
      <c r="R21" s="118" t="s">
        <v>270</v>
      </c>
    </row>
    <row r="22" spans="1:18" ht="60">
      <c r="A22" s="71">
        <f t="shared" si="1"/>
        <v>5</v>
      </c>
      <c r="B22" s="68" t="s">
        <v>350</v>
      </c>
      <c r="C22" s="115" t="s">
        <v>273</v>
      </c>
      <c r="D22" s="118">
        <v>250</v>
      </c>
      <c r="E22" s="146">
        <v>53.75</v>
      </c>
      <c r="F22" s="145">
        <f t="shared" si="0"/>
        <v>2687.5</v>
      </c>
      <c r="G22" s="115" t="s">
        <v>275</v>
      </c>
      <c r="H22" s="115" t="s">
        <v>272</v>
      </c>
      <c r="I22" s="116" t="s">
        <v>277</v>
      </c>
      <c r="J22" s="117">
        <v>300133</v>
      </c>
      <c r="K22" s="116" t="s">
        <v>265</v>
      </c>
      <c r="L22" s="118">
        <v>436</v>
      </c>
      <c r="M22" s="118">
        <v>0.47</v>
      </c>
      <c r="N22" s="118" t="s">
        <v>267</v>
      </c>
      <c r="O22" s="118" t="s">
        <v>268</v>
      </c>
      <c r="P22" s="119" t="s">
        <v>274</v>
      </c>
      <c r="Q22" s="118" t="s">
        <v>267</v>
      </c>
      <c r="R22" s="118" t="s">
        <v>270</v>
      </c>
    </row>
    <row r="23" spans="1:18" ht="105">
      <c r="A23" s="71">
        <f t="shared" si="1"/>
        <v>6</v>
      </c>
      <c r="B23" s="68" t="s">
        <v>342</v>
      </c>
      <c r="C23" s="115" t="s">
        <v>276</v>
      </c>
      <c r="D23" s="118">
        <v>200</v>
      </c>
      <c r="E23" s="146">
        <v>27.5</v>
      </c>
      <c r="F23" s="145">
        <f t="shared" si="0"/>
        <v>1375</v>
      </c>
      <c r="G23" s="115" t="s">
        <v>275</v>
      </c>
      <c r="H23" s="115" t="s">
        <v>272</v>
      </c>
      <c r="I23" s="116" t="s">
        <v>264</v>
      </c>
      <c r="J23" s="117">
        <v>300100</v>
      </c>
      <c r="K23" s="116" t="s">
        <v>265</v>
      </c>
      <c r="L23" s="118">
        <v>253</v>
      </c>
      <c r="M23" s="118">
        <v>0.39</v>
      </c>
      <c r="N23" s="118" t="s">
        <v>267</v>
      </c>
      <c r="O23" s="118" t="s">
        <v>268</v>
      </c>
      <c r="P23" s="119" t="s">
        <v>274</v>
      </c>
      <c r="Q23" s="118" t="s">
        <v>267</v>
      </c>
      <c r="R23" s="118" t="s">
        <v>270</v>
      </c>
    </row>
    <row r="24" spans="1:18" ht="30">
      <c r="A24" s="71">
        <f t="shared" si="1"/>
        <v>7</v>
      </c>
      <c r="B24" s="68" t="s">
        <v>343</v>
      </c>
      <c r="C24" s="115" t="s">
        <v>280</v>
      </c>
      <c r="D24" s="118">
        <v>195</v>
      </c>
      <c r="E24" s="146">
        <v>53.75</v>
      </c>
      <c r="F24" s="145">
        <f t="shared" si="0"/>
        <v>2687.5</v>
      </c>
      <c r="G24" s="115" t="s">
        <v>271</v>
      </c>
      <c r="H24" s="115" t="s">
        <v>272</v>
      </c>
      <c r="I24" s="116" t="s">
        <v>264</v>
      </c>
      <c r="J24" s="117">
        <v>300213</v>
      </c>
      <c r="K24" s="116" t="s">
        <v>265</v>
      </c>
      <c r="L24" s="118">
        <v>170</v>
      </c>
      <c r="M24" s="118" t="s">
        <v>266</v>
      </c>
      <c r="N24" s="118" t="s">
        <v>267</v>
      </c>
      <c r="O24" s="118" t="s">
        <v>268</v>
      </c>
      <c r="P24" s="119" t="s">
        <v>269</v>
      </c>
      <c r="Q24" s="118" t="s">
        <v>267</v>
      </c>
      <c r="R24" s="118" t="s">
        <v>270</v>
      </c>
    </row>
    <row r="25" spans="1:18" ht="30">
      <c r="A25" s="71">
        <f t="shared" si="1"/>
        <v>8</v>
      </c>
      <c r="B25" s="68" t="s">
        <v>344</v>
      </c>
      <c r="C25" s="115" t="s">
        <v>281</v>
      </c>
      <c r="D25" s="118">
        <v>180</v>
      </c>
      <c r="E25" s="146">
        <v>56.25</v>
      </c>
      <c r="F25" s="145">
        <f t="shared" si="0"/>
        <v>2812.5</v>
      </c>
      <c r="G25" s="115" t="s">
        <v>271</v>
      </c>
      <c r="H25" s="115" t="s">
        <v>272</v>
      </c>
      <c r="I25" s="116" t="s">
        <v>282</v>
      </c>
      <c r="J25" s="117">
        <v>300203</v>
      </c>
      <c r="K25" s="120" t="s">
        <v>283</v>
      </c>
      <c r="L25" s="118">
        <v>175</v>
      </c>
      <c r="M25" s="116">
        <v>0.35</v>
      </c>
      <c r="N25" s="118" t="s">
        <v>267</v>
      </c>
      <c r="O25" s="118" t="s">
        <v>268</v>
      </c>
      <c r="P25" s="119" t="s">
        <v>274</v>
      </c>
      <c r="Q25" s="118" t="s">
        <v>267</v>
      </c>
      <c r="R25" s="67" t="s">
        <v>270</v>
      </c>
    </row>
    <row r="26" spans="1:18" ht="30">
      <c r="A26" s="71">
        <f t="shared" si="1"/>
        <v>9</v>
      </c>
      <c r="B26" s="68" t="s">
        <v>345</v>
      </c>
      <c r="C26" s="115" t="s">
        <v>276</v>
      </c>
      <c r="D26" s="118">
        <v>200</v>
      </c>
      <c r="E26" s="146">
        <v>43.75</v>
      </c>
      <c r="F26" s="145">
        <f t="shared" si="0"/>
        <v>2187.5</v>
      </c>
      <c r="G26" s="115" t="s">
        <v>275</v>
      </c>
      <c r="H26" s="115" t="s">
        <v>272</v>
      </c>
      <c r="I26" s="116" t="s">
        <v>264</v>
      </c>
      <c r="J26" s="117">
        <v>300320</v>
      </c>
      <c r="K26" s="116" t="s">
        <v>284</v>
      </c>
      <c r="L26" s="118">
        <v>241</v>
      </c>
      <c r="M26" s="118">
        <v>0.4</v>
      </c>
      <c r="N26" s="118" t="s">
        <v>267</v>
      </c>
      <c r="O26" s="118" t="s">
        <v>268</v>
      </c>
      <c r="P26" s="119" t="s">
        <v>266</v>
      </c>
      <c r="Q26" s="118" t="s">
        <v>267</v>
      </c>
      <c r="R26" s="118" t="s">
        <v>266</v>
      </c>
    </row>
    <row r="27" spans="1:18" ht="30">
      <c r="A27" s="71">
        <f t="shared" si="1"/>
        <v>10</v>
      </c>
      <c r="B27" s="68" t="s">
        <v>346</v>
      </c>
      <c r="C27" s="115" t="s">
        <v>276</v>
      </c>
      <c r="D27" s="118">
        <v>200</v>
      </c>
      <c r="E27" s="146">
        <v>43.75</v>
      </c>
      <c r="F27" s="145">
        <f t="shared" si="0"/>
        <v>2187.5</v>
      </c>
      <c r="G27" s="115" t="s">
        <v>275</v>
      </c>
      <c r="H27" s="115" t="s">
        <v>272</v>
      </c>
      <c r="I27" s="116" t="s">
        <v>264</v>
      </c>
      <c r="J27" s="117">
        <v>300307</v>
      </c>
      <c r="K27" s="116" t="s">
        <v>284</v>
      </c>
      <c r="L27" s="118">
        <v>184</v>
      </c>
      <c r="M27" s="118">
        <v>0.39</v>
      </c>
      <c r="N27" s="118" t="s">
        <v>267</v>
      </c>
      <c r="O27" s="118" t="s">
        <v>268</v>
      </c>
      <c r="P27" s="119" t="s">
        <v>266</v>
      </c>
      <c r="Q27" s="118" t="s">
        <v>267</v>
      </c>
      <c r="R27" s="118" t="s">
        <v>266</v>
      </c>
    </row>
    <row r="28" spans="1:18" ht="30">
      <c r="A28" s="71">
        <f t="shared" si="1"/>
        <v>11</v>
      </c>
      <c r="B28" s="68" t="s">
        <v>347</v>
      </c>
      <c r="C28" s="115" t="s">
        <v>285</v>
      </c>
      <c r="D28" s="122">
        <v>210</v>
      </c>
      <c r="E28" s="146">
        <v>62.5</v>
      </c>
      <c r="F28" s="145">
        <f t="shared" si="0"/>
        <v>3125</v>
      </c>
      <c r="G28" s="115" t="s">
        <v>271</v>
      </c>
      <c r="H28" s="115" t="s">
        <v>272</v>
      </c>
      <c r="I28" s="121" t="s">
        <v>277</v>
      </c>
      <c r="J28" s="117">
        <v>300258</v>
      </c>
      <c r="K28" s="116" t="s">
        <v>265</v>
      </c>
      <c r="L28" s="122">
        <v>275</v>
      </c>
      <c r="M28" s="121">
        <v>0.26</v>
      </c>
      <c r="N28" s="118" t="s">
        <v>267</v>
      </c>
      <c r="O28" s="122" t="s">
        <v>268</v>
      </c>
      <c r="P28" s="119" t="s">
        <v>274</v>
      </c>
      <c r="Q28" s="121" t="s">
        <v>267</v>
      </c>
      <c r="R28" s="121" t="s">
        <v>270</v>
      </c>
    </row>
    <row r="29" spans="1:18" ht="30">
      <c r="A29" s="71">
        <f t="shared" si="1"/>
        <v>12</v>
      </c>
      <c r="B29" s="107" t="s">
        <v>351</v>
      </c>
      <c r="C29" s="115" t="s">
        <v>286</v>
      </c>
      <c r="D29" s="118">
        <v>195</v>
      </c>
      <c r="E29" s="146">
        <v>52.5</v>
      </c>
      <c r="F29" s="145">
        <f t="shared" si="0"/>
        <v>2625</v>
      </c>
      <c r="G29" s="115" t="s">
        <v>261</v>
      </c>
      <c r="H29" s="115" t="s">
        <v>262</v>
      </c>
      <c r="I29" s="116" t="s">
        <v>264</v>
      </c>
      <c r="J29" s="117">
        <v>300302</v>
      </c>
      <c r="K29" s="116" t="s">
        <v>265</v>
      </c>
      <c r="L29" s="118">
        <v>170</v>
      </c>
      <c r="M29" s="118" t="s">
        <v>266</v>
      </c>
      <c r="N29" s="118" t="s">
        <v>267</v>
      </c>
      <c r="O29" s="118" t="s">
        <v>268</v>
      </c>
      <c r="P29" s="119" t="s">
        <v>269</v>
      </c>
      <c r="Q29" s="118" t="s">
        <v>267</v>
      </c>
      <c r="R29" s="118" t="s">
        <v>270</v>
      </c>
    </row>
    <row r="30" spans="1:18" ht="60">
      <c r="A30" s="71">
        <f t="shared" si="1"/>
        <v>13</v>
      </c>
      <c r="B30" s="108" t="s">
        <v>352</v>
      </c>
      <c r="C30" s="115" t="s">
        <v>287</v>
      </c>
      <c r="D30" s="118">
        <v>180</v>
      </c>
      <c r="E30" s="146">
        <v>40</v>
      </c>
      <c r="F30" s="145">
        <f t="shared" si="0"/>
        <v>2000</v>
      </c>
      <c r="G30" s="115" t="s">
        <v>275</v>
      </c>
      <c r="H30" s="115" t="s">
        <v>272</v>
      </c>
      <c r="I30" s="116" t="s">
        <v>264</v>
      </c>
      <c r="J30" s="117">
        <v>300106</v>
      </c>
      <c r="K30" s="116" t="s">
        <v>288</v>
      </c>
      <c r="L30" s="118">
        <v>185</v>
      </c>
      <c r="M30" s="118">
        <v>0.4</v>
      </c>
      <c r="N30" s="118" t="s">
        <v>267</v>
      </c>
      <c r="O30" s="118" t="s">
        <v>268</v>
      </c>
      <c r="P30" s="119" t="s">
        <v>274</v>
      </c>
      <c r="Q30" s="118" t="s">
        <v>267</v>
      </c>
      <c r="R30" s="118" t="s">
        <v>270</v>
      </c>
    </row>
    <row r="31" spans="1:18" ht="30">
      <c r="A31" s="71">
        <f t="shared" si="1"/>
        <v>14</v>
      </c>
      <c r="B31" s="95" t="s">
        <v>353</v>
      </c>
      <c r="C31" s="115" t="s">
        <v>289</v>
      </c>
      <c r="D31" s="118">
        <v>200</v>
      </c>
      <c r="E31" s="146">
        <v>46.25</v>
      </c>
      <c r="F31" s="145">
        <f t="shared" si="0"/>
        <v>2312.5</v>
      </c>
      <c r="G31" s="115" t="s">
        <v>275</v>
      </c>
      <c r="H31" s="115" t="s">
        <v>272</v>
      </c>
      <c r="I31" s="116" t="s">
        <v>264</v>
      </c>
      <c r="J31" s="117">
        <v>300335</v>
      </c>
      <c r="K31" s="116" t="s">
        <v>265</v>
      </c>
      <c r="L31" s="118" t="s">
        <v>266</v>
      </c>
      <c r="M31" s="118" t="s">
        <v>266</v>
      </c>
      <c r="N31" s="118" t="s">
        <v>267</v>
      </c>
      <c r="O31" s="118" t="s">
        <v>268</v>
      </c>
      <c r="P31" s="118" t="s">
        <v>266</v>
      </c>
      <c r="Q31" s="118" t="s">
        <v>267</v>
      </c>
      <c r="R31" s="118" t="s">
        <v>266</v>
      </c>
    </row>
    <row r="32" spans="1:18" ht="45">
      <c r="A32" s="71">
        <f t="shared" si="1"/>
        <v>15</v>
      </c>
      <c r="B32" s="95" t="s">
        <v>354</v>
      </c>
      <c r="C32" s="115" t="s">
        <v>287</v>
      </c>
      <c r="D32" s="118">
        <v>180</v>
      </c>
      <c r="E32" s="146">
        <v>46.25</v>
      </c>
      <c r="F32" s="145">
        <f t="shared" si="0"/>
        <v>2312.5</v>
      </c>
      <c r="G32" s="115" t="s">
        <v>261</v>
      </c>
      <c r="H32" s="115" t="s">
        <v>262</v>
      </c>
      <c r="I32" s="116" t="s">
        <v>264</v>
      </c>
      <c r="J32" s="117">
        <v>300223</v>
      </c>
      <c r="K32" s="116" t="s">
        <v>290</v>
      </c>
      <c r="L32" s="118">
        <v>320</v>
      </c>
      <c r="M32" s="118">
        <v>0.52</v>
      </c>
      <c r="N32" s="118" t="s">
        <v>267</v>
      </c>
      <c r="O32" s="118" t="s">
        <v>268</v>
      </c>
      <c r="P32" s="119" t="s">
        <v>274</v>
      </c>
      <c r="Q32" s="118" t="s">
        <v>267</v>
      </c>
      <c r="R32" s="118" t="s">
        <v>270</v>
      </c>
    </row>
    <row r="33" spans="1:18" ht="30">
      <c r="A33" s="71">
        <f t="shared" si="1"/>
        <v>16</v>
      </c>
      <c r="B33" s="95" t="s">
        <v>355</v>
      </c>
      <c r="C33" s="115" t="s">
        <v>289</v>
      </c>
      <c r="D33" s="118">
        <v>200</v>
      </c>
      <c r="E33" s="146">
        <v>40</v>
      </c>
      <c r="F33" s="145">
        <f t="shared" si="0"/>
        <v>2000</v>
      </c>
      <c r="G33" s="115" t="s">
        <v>275</v>
      </c>
      <c r="H33" s="115" t="s">
        <v>272</v>
      </c>
      <c r="I33" s="116" t="s">
        <v>264</v>
      </c>
      <c r="J33" s="117">
        <v>300221</v>
      </c>
      <c r="K33" s="116" t="s">
        <v>265</v>
      </c>
      <c r="L33" s="118">
        <v>163</v>
      </c>
      <c r="M33" s="118">
        <v>0.41</v>
      </c>
      <c r="N33" s="118" t="s">
        <v>267</v>
      </c>
      <c r="O33" s="118" t="s">
        <v>268</v>
      </c>
      <c r="P33" s="118" t="s">
        <v>266</v>
      </c>
      <c r="Q33" s="118" t="s">
        <v>267</v>
      </c>
      <c r="R33" s="118" t="s">
        <v>266</v>
      </c>
    </row>
    <row r="34" spans="1:18" ht="45">
      <c r="A34" s="71">
        <f t="shared" si="1"/>
        <v>17</v>
      </c>
      <c r="B34" s="95" t="s">
        <v>357</v>
      </c>
      <c r="C34" s="115" t="s">
        <v>276</v>
      </c>
      <c r="D34" s="118">
        <v>200</v>
      </c>
      <c r="E34" s="146"/>
      <c r="F34" s="145"/>
      <c r="G34" s="115" t="s">
        <v>275</v>
      </c>
      <c r="H34" s="115" t="s">
        <v>272</v>
      </c>
      <c r="I34" s="116" t="s">
        <v>277</v>
      </c>
      <c r="J34" s="117">
        <v>300511</v>
      </c>
      <c r="K34" s="116" t="s">
        <v>265</v>
      </c>
      <c r="L34" s="118">
        <v>265</v>
      </c>
      <c r="M34" s="118">
        <v>0.4</v>
      </c>
      <c r="N34" s="118" t="s">
        <v>267</v>
      </c>
      <c r="O34" s="118" t="s">
        <v>268</v>
      </c>
      <c r="P34" s="119" t="s">
        <v>356</v>
      </c>
      <c r="Q34" s="118" t="s">
        <v>267</v>
      </c>
      <c r="R34" s="118" t="s">
        <v>270</v>
      </c>
    </row>
    <row r="35" spans="1:18" ht="30">
      <c r="A35" s="71">
        <f t="shared" si="1"/>
        <v>18</v>
      </c>
      <c r="B35" s="95" t="s">
        <v>358</v>
      </c>
      <c r="C35" s="115" t="s">
        <v>280</v>
      </c>
      <c r="D35" s="67">
        <v>195</v>
      </c>
      <c r="E35" s="146">
        <v>52.5</v>
      </c>
      <c r="F35" s="145">
        <f aca="true" t="shared" si="2" ref="F35:F52">E35*$F$12</f>
        <v>2625</v>
      </c>
      <c r="G35" s="115" t="s">
        <v>275</v>
      </c>
      <c r="H35" s="115" t="s">
        <v>272</v>
      </c>
      <c r="I35" s="116" t="s">
        <v>264</v>
      </c>
      <c r="J35" s="117">
        <v>300215</v>
      </c>
      <c r="K35" s="116" t="s">
        <v>265</v>
      </c>
      <c r="L35" s="123" t="s">
        <v>266</v>
      </c>
      <c r="M35" s="123" t="s">
        <v>266</v>
      </c>
      <c r="N35" s="118" t="s">
        <v>267</v>
      </c>
      <c r="O35" s="118" t="s">
        <v>268</v>
      </c>
      <c r="P35" s="123" t="s">
        <v>266</v>
      </c>
      <c r="Q35" s="118" t="s">
        <v>267</v>
      </c>
      <c r="R35" s="123" t="s">
        <v>266</v>
      </c>
    </row>
    <row r="36" spans="1:18" ht="45">
      <c r="A36" s="71">
        <f t="shared" si="1"/>
        <v>19</v>
      </c>
      <c r="B36" s="68" t="s">
        <v>359</v>
      </c>
      <c r="C36" s="115" t="s">
        <v>263</v>
      </c>
      <c r="D36" s="118">
        <v>200</v>
      </c>
      <c r="E36" s="146">
        <v>78.75</v>
      </c>
      <c r="F36" s="145">
        <f t="shared" si="2"/>
        <v>3937.5</v>
      </c>
      <c r="G36" s="115" t="s">
        <v>291</v>
      </c>
      <c r="H36" s="115" t="s">
        <v>262</v>
      </c>
      <c r="I36" s="116" t="s">
        <v>264</v>
      </c>
      <c r="J36" s="124">
        <v>300228</v>
      </c>
      <c r="K36" s="116" t="s">
        <v>265</v>
      </c>
      <c r="L36" s="118">
        <v>130</v>
      </c>
      <c r="M36" s="118" t="s">
        <v>266</v>
      </c>
      <c r="N36" s="118" t="s">
        <v>267</v>
      </c>
      <c r="O36" s="118" t="s">
        <v>268</v>
      </c>
      <c r="P36" s="119" t="s">
        <v>269</v>
      </c>
      <c r="Q36" s="118" t="s">
        <v>267</v>
      </c>
      <c r="R36" s="118" t="s">
        <v>270</v>
      </c>
    </row>
    <row r="37" spans="1:18" ht="30">
      <c r="A37" s="71">
        <f t="shared" si="1"/>
        <v>20</v>
      </c>
      <c r="B37" s="68" t="s">
        <v>360</v>
      </c>
      <c r="C37" s="115" t="s">
        <v>289</v>
      </c>
      <c r="D37" s="118">
        <v>200</v>
      </c>
      <c r="E37" s="146">
        <v>62.5</v>
      </c>
      <c r="F37" s="145">
        <f t="shared" si="2"/>
        <v>3125</v>
      </c>
      <c r="G37" s="115" t="s">
        <v>275</v>
      </c>
      <c r="H37" s="115" t="s">
        <v>272</v>
      </c>
      <c r="I37" s="116" t="s">
        <v>264</v>
      </c>
      <c r="J37" s="124">
        <v>300312</v>
      </c>
      <c r="K37" s="116" t="s">
        <v>265</v>
      </c>
      <c r="L37" s="118">
        <v>190</v>
      </c>
      <c r="M37" s="118" t="s">
        <v>266</v>
      </c>
      <c r="N37" s="118" t="s">
        <v>267</v>
      </c>
      <c r="O37" s="118" t="s">
        <v>268</v>
      </c>
      <c r="P37" s="119" t="s">
        <v>269</v>
      </c>
      <c r="Q37" s="118" t="s">
        <v>267</v>
      </c>
      <c r="R37" s="118" t="s">
        <v>270</v>
      </c>
    </row>
    <row r="38" spans="1:18" ht="30">
      <c r="A38" s="71">
        <f t="shared" si="1"/>
        <v>21</v>
      </c>
      <c r="B38" s="68" t="s">
        <v>362</v>
      </c>
      <c r="C38" s="115" t="s">
        <v>289</v>
      </c>
      <c r="D38" s="118">
        <v>200</v>
      </c>
      <c r="E38" s="146">
        <v>90</v>
      </c>
      <c r="F38" s="145">
        <f t="shared" si="2"/>
        <v>4500</v>
      </c>
      <c r="G38" s="115" t="s">
        <v>275</v>
      </c>
      <c r="H38" s="115" t="s">
        <v>272</v>
      </c>
      <c r="I38" s="116" t="s">
        <v>277</v>
      </c>
      <c r="J38" s="117">
        <v>300301</v>
      </c>
      <c r="K38" s="116" t="s">
        <v>265</v>
      </c>
      <c r="L38" s="118">
        <v>280</v>
      </c>
      <c r="M38" s="118">
        <v>0.44</v>
      </c>
      <c r="N38" s="118" t="s">
        <v>267</v>
      </c>
      <c r="O38" s="118" t="s">
        <v>268</v>
      </c>
      <c r="P38" s="119" t="s">
        <v>278</v>
      </c>
      <c r="Q38" s="118" t="s">
        <v>267</v>
      </c>
      <c r="R38" s="118" t="s">
        <v>270</v>
      </c>
    </row>
    <row r="39" spans="1:18" ht="45">
      <c r="A39" s="71">
        <f t="shared" si="1"/>
        <v>22</v>
      </c>
      <c r="B39" s="68" t="s">
        <v>361</v>
      </c>
      <c r="C39" s="115" t="s">
        <v>289</v>
      </c>
      <c r="D39" s="118">
        <v>200</v>
      </c>
      <c r="E39" s="146">
        <v>71.25</v>
      </c>
      <c r="F39" s="145">
        <f t="shared" si="2"/>
        <v>3562.5</v>
      </c>
      <c r="G39" s="115" t="s">
        <v>275</v>
      </c>
      <c r="H39" s="115" t="s">
        <v>272</v>
      </c>
      <c r="I39" s="116" t="s">
        <v>264</v>
      </c>
      <c r="J39" s="117">
        <v>300300</v>
      </c>
      <c r="K39" s="116" t="s">
        <v>265</v>
      </c>
      <c r="L39" s="118">
        <v>135</v>
      </c>
      <c r="M39" s="118">
        <v>0.22</v>
      </c>
      <c r="N39" s="118" t="s">
        <v>267</v>
      </c>
      <c r="O39" s="118" t="s">
        <v>268</v>
      </c>
      <c r="P39" s="119" t="s">
        <v>269</v>
      </c>
      <c r="Q39" s="118" t="s">
        <v>267</v>
      </c>
      <c r="R39" s="118" t="s">
        <v>270</v>
      </c>
    </row>
    <row r="40" spans="1:18" ht="45">
      <c r="A40" s="71">
        <f t="shared" si="1"/>
        <v>23</v>
      </c>
      <c r="B40" s="68" t="s">
        <v>363</v>
      </c>
      <c r="C40" s="115" t="s">
        <v>292</v>
      </c>
      <c r="D40" s="118">
        <v>280</v>
      </c>
      <c r="E40" s="146">
        <v>50</v>
      </c>
      <c r="F40" s="145">
        <f t="shared" si="2"/>
        <v>2500</v>
      </c>
      <c r="G40" s="115" t="s">
        <v>271</v>
      </c>
      <c r="H40" s="115" t="s">
        <v>272</v>
      </c>
      <c r="I40" s="116" t="s">
        <v>264</v>
      </c>
      <c r="J40" s="117">
        <v>300330</v>
      </c>
      <c r="K40" s="116" t="s">
        <v>265</v>
      </c>
      <c r="L40" s="118">
        <v>163</v>
      </c>
      <c r="M40" s="118">
        <v>0.31</v>
      </c>
      <c r="N40" s="118" t="s">
        <v>267</v>
      </c>
      <c r="O40" s="118" t="s">
        <v>268</v>
      </c>
      <c r="P40" s="119" t="s">
        <v>293</v>
      </c>
      <c r="Q40" s="118" t="s">
        <v>267</v>
      </c>
      <c r="R40" s="118" t="s">
        <v>270</v>
      </c>
    </row>
    <row r="41" spans="1:18" ht="30">
      <c r="A41" s="71">
        <f t="shared" si="1"/>
        <v>24</v>
      </c>
      <c r="B41" s="68" t="s">
        <v>364</v>
      </c>
      <c r="C41" s="115" t="s">
        <v>289</v>
      </c>
      <c r="D41" s="118">
        <v>200</v>
      </c>
      <c r="E41" s="146">
        <v>66.25</v>
      </c>
      <c r="F41" s="145">
        <f t="shared" si="2"/>
        <v>3312.5</v>
      </c>
      <c r="G41" s="115" t="s">
        <v>275</v>
      </c>
      <c r="H41" s="115" t="s">
        <v>272</v>
      </c>
      <c r="I41" s="116" t="s">
        <v>264</v>
      </c>
      <c r="J41" s="117">
        <v>300309</v>
      </c>
      <c r="K41" s="116" t="s">
        <v>265</v>
      </c>
      <c r="L41" s="118" t="s">
        <v>266</v>
      </c>
      <c r="M41" s="118" t="s">
        <v>266</v>
      </c>
      <c r="N41" s="118" t="s">
        <v>267</v>
      </c>
      <c r="O41" s="118" t="s">
        <v>268</v>
      </c>
      <c r="P41" s="119" t="s">
        <v>269</v>
      </c>
      <c r="Q41" s="118" t="s">
        <v>267</v>
      </c>
      <c r="R41" s="118" t="s">
        <v>266</v>
      </c>
    </row>
    <row r="42" spans="1:18" ht="45">
      <c r="A42" s="71">
        <f t="shared" si="1"/>
        <v>25</v>
      </c>
      <c r="B42" s="68" t="s">
        <v>365</v>
      </c>
      <c r="C42" s="115" t="s">
        <v>281</v>
      </c>
      <c r="D42" s="118">
        <v>200</v>
      </c>
      <c r="E42" s="146">
        <v>40</v>
      </c>
      <c r="F42" s="145">
        <f t="shared" si="2"/>
        <v>2000</v>
      </c>
      <c r="G42" s="115" t="s">
        <v>291</v>
      </c>
      <c r="H42" s="115" t="s">
        <v>272</v>
      </c>
      <c r="I42" s="116" t="s">
        <v>264</v>
      </c>
      <c r="J42" s="117">
        <v>300515</v>
      </c>
      <c r="K42" s="116" t="s">
        <v>265</v>
      </c>
      <c r="L42" s="118">
        <v>200</v>
      </c>
      <c r="M42" s="118">
        <v>0.47</v>
      </c>
      <c r="N42" s="118" t="s">
        <v>267</v>
      </c>
      <c r="O42" s="118" t="s">
        <v>268</v>
      </c>
      <c r="P42" s="119" t="s">
        <v>274</v>
      </c>
      <c r="Q42" s="118" t="s">
        <v>267</v>
      </c>
      <c r="R42" s="118" t="s">
        <v>270</v>
      </c>
    </row>
    <row r="43" spans="1:18" ht="45">
      <c r="A43" s="71">
        <f t="shared" si="1"/>
        <v>26</v>
      </c>
      <c r="B43" s="106" t="s">
        <v>366</v>
      </c>
      <c r="C43" s="115" t="s">
        <v>294</v>
      </c>
      <c r="D43" s="118">
        <v>240</v>
      </c>
      <c r="E43" s="146">
        <v>56.25</v>
      </c>
      <c r="F43" s="145">
        <f t="shared" si="2"/>
        <v>2812.5</v>
      </c>
      <c r="G43" s="115" t="s">
        <v>275</v>
      </c>
      <c r="H43" s="115" t="s">
        <v>272</v>
      </c>
      <c r="I43" s="116" t="s">
        <v>264</v>
      </c>
      <c r="J43" s="117">
        <v>300105</v>
      </c>
      <c r="K43" s="116" t="s">
        <v>265</v>
      </c>
      <c r="L43" s="118">
        <v>185</v>
      </c>
      <c r="M43" s="118">
        <v>0.38</v>
      </c>
      <c r="N43" s="118" t="s">
        <v>267</v>
      </c>
      <c r="O43" s="118" t="s">
        <v>268</v>
      </c>
      <c r="P43" s="119" t="s">
        <v>269</v>
      </c>
      <c r="Q43" s="118" t="s">
        <v>267</v>
      </c>
      <c r="R43" s="118" t="s">
        <v>270</v>
      </c>
    </row>
    <row r="44" spans="1:18" ht="30">
      <c r="A44" s="71">
        <f t="shared" si="1"/>
        <v>27</v>
      </c>
      <c r="B44" s="68" t="s">
        <v>367</v>
      </c>
      <c r="C44" s="115" t="s">
        <v>276</v>
      </c>
      <c r="D44" s="118">
        <v>200</v>
      </c>
      <c r="E44" s="146">
        <v>43.75</v>
      </c>
      <c r="F44" s="145">
        <f t="shared" si="2"/>
        <v>2187.5</v>
      </c>
      <c r="G44" s="115" t="s">
        <v>275</v>
      </c>
      <c r="H44" s="115" t="s">
        <v>272</v>
      </c>
      <c r="I44" s="116" t="s">
        <v>264</v>
      </c>
      <c r="J44" s="117">
        <v>300304</v>
      </c>
      <c r="K44" s="116" t="s">
        <v>265</v>
      </c>
      <c r="L44" s="118">
        <v>184</v>
      </c>
      <c r="M44" s="118">
        <v>0.39</v>
      </c>
      <c r="N44" s="118" t="s">
        <v>267</v>
      </c>
      <c r="O44" s="118" t="s">
        <v>268</v>
      </c>
      <c r="P44" s="119" t="s">
        <v>274</v>
      </c>
      <c r="Q44" s="118" t="s">
        <v>267</v>
      </c>
      <c r="R44" s="118" t="s">
        <v>266</v>
      </c>
    </row>
    <row r="45" spans="1:18" ht="30">
      <c r="A45" s="71">
        <f t="shared" si="1"/>
        <v>28</v>
      </c>
      <c r="B45" s="106" t="s">
        <v>368</v>
      </c>
      <c r="C45" s="115" t="s">
        <v>263</v>
      </c>
      <c r="D45" s="118">
        <v>200</v>
      </c>
      <c r="E45" s="146">
        <v>56.25</v>
      </c>
      <c r="F45" s="145">
        <f t="shared" si="2"/>
        <v>2812.5</v>
      </c>
      <c r="G45" s="115" t="s">
        <v>261</v>
      </c>
      <c r="H45" s="115" t="s">
        <v>262</v>
      </c>
      <c r="I45" s="116" t="s">
        <v>264</v>
      </c>
      <c r="J45" s="117">
        <v>300268</v>
      </c>
      <c r="K45" s="116" t="s">
        <v>265</v>
      </c>
      <c r="L45" s="118" t="s">
        <v>266</v>
      </c>
      <c r="M45" s="118" t="s">
        <v>266</v>
      </c>
      <c r="N45" s="118" t="s">
        <v>267</v>
      </c>
      <c r="O45" s="118" t="s">
        <v>268</v>
      </c>
      <c r="P45" s="119" t="s">
        <v>269</v>
      </c>
      <c r="Q45" s="118" t="s">
        <v>267</v>
      </c>
      <c r="R45" s="118" t="s">
        <v>270</v>
      </c>
    </row>
    <row r="46" spans="1:18" ht="30">
      <c r="A46" s="71">
        <f t="shared" si="1"/>
        <v>29</v>
      </c>
      <c r="B46" s="68" t="s">
        <v>371</v>
      </c>
      <c r="C46" s="115" t="s">
        <v>276</v>
      </c>
      <c r="D46" s="118">
        <v>200</v>
      </c>
      <c r="E46" s="146">
        <v>60</v>
      </c>
      <c r="F46" s="145">
        <f t="shared" si="2"/>
        <v>3000</v>
      </c>
      <c r="G46" s="115" t="s">
        <v>261</v>
      </c>
      <c r="H46" s="115" t="s">
        <v>262</v>
      </c>
      <c r="I46" s="116" t="s">
        <v>264</v>
      </c>
      <c r="J46" s="117">
        <v>300306</v>
      </c>
      <c r="K46" s="116" t="s">
        <v>265</v>
      </c>
      <c r="L46" s="118">
        <v>145</v>
      </c>
      <c r="M46" s="118" t="s">
        <v>266</v>
      </c>
      <c r="N46" s="118" t="s">
        <v>267</v>
      </c>
      <c r="O46" s="118" t="s">
        <v>268</v>
      </c>
      <c r="P46" s="119" t="s">
        <v>269</v>
      </c>
      <c r="Q46" s="118" t="s">
        <v>267</v>
      </c>
      <c r="R46" s="118" t="s">
        <v>270</v>
      </c>
    </row>
    <row r="47" spans="1:18" ht="45">
      <c r="A47" s="71">
        <f t="shared" si="1"/>
        <v>30</v>
      </c>
      <c r="B47" s="68" t="s">
        <v>370</v>
      </c>
      <c r="C47" s="115" t="s">
        <v>289</v>
      </c>
      <c r="D47" s="118">
        <v>200</v>
      </c>
      <c r="E47" s="146">
        <v>52.5</v>
      </c>
      <c r="F47" s="145">
        <f t="shared" si="2"/>
        <v>2625</v>
      </c>
      <c r="G47" s="115" t="s">
        <v>271</v>
      </c>
      <c r="H47" s="115" t="s">
        <v>272</v>
      </c>
      <c r="I47" s="116" t="s">
        <v>264</v>
      </c>
      <c r="J47" s="117">
        <v>300512</v>
      </c>
      <c r="K47" s="116" t="s">
        <v>295</v>
      </c>
      <c r="L47" s="118">
        <v>160</v>
      </c>
      <c r="M47" s="118">
        <v>0.37</v>
      </c>
      <c r="N47" s="118" t="s">
        <v>267</v>
      </c>
      <c r="O47" s="118" t="s">
        <v>268</v>
      </c>
      <c r="P47" s="119" t="s">
        <v>296</v>
      </c>
      <c r="Q47" s="118" t="s">
        <v>267</v>
      </c>
      <c r="R47" s="118" t="s">
        <v>270</v>
      </c>
    </row>
    <row r="48" spans="1:18" ht="45">
      <c r="A48" s="71">
        <f t="shared" si="1"/>
        <v>31</v>
      </c>
      <c r="B48" s="68" t="s">
        <v>369</v>
      </c>
      <c r="C48" s="115" t="s">
        <v>289</v>
      </c>
      <c r="D48" s="118">
        <v>200</v>
      </c>
      <c r="E48" s="146">
        <v>43.75</v>
      </c>
      <c r="F48" s="145">
        <f t="shared" si="2"/>
        <v>2187.5</v>
      </c>
      <c r="G48" s="115" t="s">
        <v>271</v>
      </c>
      <c r="H48" s="115" t="s">
        <v>272</v>
      </c>
      <c r="I48" s="116" t="s">
        <v>277</v>
      </c>
      <c r="J48" s="117">
        <v>300514</v>
      </c>
      <c r="K48" s="116" t="s">
        <v>295</v>
      </c>
      <c r="L48" s="118">
        <v>330</v>
      </c>
      <c r="M48" s="118">
        <v>0.54</v>
      </c>
      <c r="N48" s="118" t="s">
        <v>267</v>
      </c>
      <c r="O48" s="118" t="s">
        <v>268</v>
      </c>
      <c r="P48" s="119" t="s">
        <v>296</v>
      </c>
      <c r="Q48" s="118" t="s">
        <v>267</v>
      </c>
      <c r="R48" s="118" t="s">
        <v>270</v>
      </c>
    </row>
    <row r="49" spans="1:18" ht="30">
      <c r="A49" s="71">
        <f t="shared" si="1"/>
        <v>32</v>
      </c>
      <c r="B49" s="68" t="s">
        <v>372</v>
      </c>
      <c r="C49" s="115" t="s">
        <v>286</v>
      </c>
      <c r="D49" s="118">
        <v>195</v>
      </c>
      <c r="E49" s="146">
        <v>50</v>
      </c>
      <c r="F49" s="145">
        <f t="shared" si="2"/>
        <v>2500</v>
      </c>
      <c r="G49" s="115" t="s">
        <v>275</v>
      </c>
      <c r="H49" s="115" t="s">
        <v>272</v>
      </c>
      <c r="I49" s="116" t="s">
        <v>264</v>
      </c>
      <c r="J49" s="117">
        <v>300308</v>
      </c>
      <c r="K49" s="116" t="s">
        <v>265</v>
      </c>
      <c r="L49" s="118">
        <v>170</v>
      </c>
      <c r="M49" s="118" t="s">
        <v>266</v>
      </c>
      <c r="N49" s="118" t="s">
        <v>267</v>
      </c>
      <c r="O49" s="118" t="s">
        <v>268</v>
      </c>
      <c r="P49" s="119" t="s">
        <v>269</v>
      </c>
      <c r="Q49" s="118" t="s">
        <v>267</v>
      </c>
      <c r="R49" s="118" t="s">
        <v>270</v>
      </c>
    </row>
    <row r="50" spans="1:18" ht="30">
      <c r="A50" s="71">
        <f t="shared" si="1"/>
        <v>33</v>
      </c>
      <c r="B50" s="68" t="s">
        <v>373</v>
      </c>
      <c r="C50" s="115" t="s">
        <v>285</v>
      </c>
      <c r="D50" s="122">
        <v>210</v>
      </c>
      <c r="E50" s="146">
        <v>56.25</v>
      </c>
      <c r="F50" s="145">
        <f t="shared" si="2"/>
        <v>2812.5</v>
      </c>
      <c r="G50" s="115" t="s">
        <v>271</v>
      </c>
      <c r="H50" s="115" t="s">
        <v>272</v>
      </c>
      <c r="I50" s="121" t="s">
        <v>264</v>
      </c>
      <c r="J50" s="117">
        <v>300325</v>
      </c>
      <c r="K50" s="116" t="s">
        <v>265</v>
      </c>
      <c r="L50" s="122">
        <v>220</v>
      </c>
      <c r="M50" s="122">
        <v>0.3</v>
      </c>
      <c r="N50" s="118" t="s">
        <v>267</v>
      </c>
      <c r="O50" s="122" t="s">
        <v>268</v>
      </c>
      <c r="P50" s="119" t="s">
        <v>297</v>
      </c>
      <c r="Q50" s="121" t="s">
        <v>267</v>
      </c>
      <c r="R50" s="121" t="s">
        <v>266</v>
      </c>
    </row>
    <row r="51" spans="1:18" ht="45">
      <c r="A51" s="71">
        <f t="shared" si="1"/>
        <v>34</v>
      </c>
      <c r="B51" s="68" t="s">
        <v>374</v>
      </c>
      <c r="C51" s="115" t="s">
        <v>299</v>
      </c>
      <c r="D51" s="118">
        <v>260</v>
      </c>
      <c r="E51" s="146">
        <v>63.75</v>
      </c>
      <c r="F51" s="145">
        <f t="shared" si="2"/>
        <v>3187.5</v>
      </c>
      <c r="G51" s="115" t="s">
        <v>271</v>
      </c>
      <c r="H51" s="115" t="s">
        <v>298</v>
      </c>
      <c r="I51" s="126" t="s">
        <v>264</v>
      </c>
      <c r="J51" s="124">
        <v>300202</v>
      </c>
      <c r="K51" s="127" t="s">
        <v>300</v>
      </c>
      <c r="L51" s="118">
        <v>142.23</v>
      </c>
      <c r="M51" s="118">
        <v>0.34</v>
      </c>
      <c r="N51" s="118" t="s">
        <v>267</v>
      </c>
      <c r="O51" s="118" t="s">
        <v>268</v>
      </c>
      <c r="P51" s="119" t="s">
        <v>297</v>
      </c>
      <c r="Q51" s="118" t="s">
        <v>267</v>
      </c>
      <c r="R51" s="118" t="s">
        <v>266</v>
      </c>
    </row>
    <row r="52" spans="1:18" ht="45">
      <c r="A52" s="71">
        <f t="shared" si="1"/>
        <v>35</v>
      </c>
      <c r="B52" s="68" t="s">
        <v>375</v>
      </c>
      <c r="C52" s="115" t="s">
        <v>302</v>
      </c>
      <c r="D52" s="118">
        <v>235</v>
      </c>
      <c r="E52" s="146">
        <v>78.75</v>
      </c>
      <c r="F52" s="145">
        <f t="shared" si="2"/>
        <v>3937.5</v>
      </c>
      <c r="G52" s="115" t="s">
        <v>301</v>
      </c>
      <c r="H52" s="115" t="s">
        <v>272</v>
      </c>
      <c r="I52" s="116" t="s">
        <v>264</v>
      </c>
      <c r="J52" s="117">
        <v>300229</v>
      </c>
      <c r="K52" s="116" t="s">
        <v>265</v>
      </c>
      <c r="L52" s="118">
        <v>125</v>
      </c>
      <c r="M52" s="118" t="s">
        <v>266</v>
      </c>
      <c r="N52" s="118" t="s">
        <v>267</v>
      </c>
      <c r="O52" s="118" t="s">
        <v>268</v>
      </c>
      <c r="P52" s="119" t="s">
        <v>269</v>
      </c>
      <c r="Q52" s="118" t="s">
        <v>267</v>
      </c>
      <c r="R52" s="118" t="s">
        <v>270</v>
      </c>
    </row>
    <row r="53" spans="1:18" ht="60">
      <c r="A53" s="71">
        <f t="shared" si="1"/>
        <v>36</v>
      </c>
      <c r="B53" s="68" t="s">
        <v>376</v>
      </c>
      <c r="C53" s="115" t="s">
        <v>281</v>
      </c>
      <c r="D53" s="118">
        <v>180</v>
      </c>
      <c r="E53" s="146"/>
      <c r="F53" s="145"/>
      <c r="G53" s="115" t="s">
        <v>301</v>
      </c>
      <c r="H53" s="115" t="s">
        <v>272</v>
      </c>
      <c r="I53" s="116" t="s">
        <v>264</v>
      </c>
      <c r="J53" s="117">
        <v>300508</v>
      </c>
      <c r="K53" s="120" t="s">
        <v>303</v>
      </c>
      <c r="L53" s="118">
        <v>220</v>
      </c>
      <c r="M53" s="118">
        <v>0.33</v>
      </c>
      <c r="N53" s="118" t="s">
        <v>267</v>
      </c>
      <c r="O53" s="118" t="s">
        <v>268</v>
      </c>
      <c r="P53" s="119" t="s">
        <v>274</v>
      </c>
      <c r="Q53" s="118" t="s">
        <v>267</v>
      </c>
      <c r="R53" s="118" t="s">
        <v>270</v>
      </c>
    </row>
    <row r="54" spans="1:18" ht="45">
      <c r="A54" s="71">
        <f t="shared" si="1"/>
        <v>37</v>
      </c>
      <c r="B54" s="68" t="s">
        <v>377</v>
      </c>
      <c r="C54" s="115" t="s">
        <v>289</v>
      </c>
      <c r="D54" s="118">
        <v>200</v>
      </c>
      <c r="E54" s="146">
        <v>46.25</v>
      </c>
      <c r="F54" s="145">
        <f aca="true" t="shared" si="3" ref="F54:F78">E54*$F$12</f>
        <v>2312.5</v>
      </c>
      <c r="G54" s="115" t="s">
        <v>271</v>
      </c>
      <c r="H54" s="115" t="s">
        <v>272</v>
      </c>
      <c r="I54" s="116" t="s">
        <v>264</v>
      </c>
      <c r="J54" s="117">
        <v>300526</v>
      </c>
      <c r="K54" s="116" t="s">
        <v>265</v>
      </c>
      <c r="L54" s="118">
        <v>225</v>
      </c>
      <c r="M54" s="118">
        <v>0.42</v>
      </c>
      <c r="N54" s="118" t="s">
        <v>267</v>
      </c>
      <c r="O54" s="118" t="s">
        <v>268</v>
      </c>
      <c r="P54" s="118" t="s">
        <v>266</v>
      </c>
      <c r="Q54" s="118" t="s">
        <v>267</v>
      </c>
      <c r="R54" s="118" t="s">
        <v>266</v>
      </c>
    </row>
    <row r="55" spans="1:18" ht="30">
      <c r="A55" s="71">
        <f t="shared" si="1"/>
        <v>38</v>
      </c>
      <c r="B55" s="68" t="s">
        <v>378</v>
      </c>
      <c r="C55" s="115" t="s">
        <v>294</v>
      </c>
      <c r="D55" s="118">
        <v>240</v>
      </c>
      <c r="E55" s="146">
        <v>78.75</v>
      </c>
      <c r="F55" s="145">
        <f t="shared" si="3"/>
        <v>3937.5</v>
      </c>
      <c r="G55" s="115" t="s">
        <v>271</v>
      </c>
      <c r="H55" s="115" t="s">
        <v>272</v>
      </c>
      <c r="I55" s="116" t="s">
        <v>279</v>
      </c>
      <c r="J55" s="117">
        <v>300227</v>
      </c>
      <c r="K55" s="116" t="s">
        <v>265</v>
      </c>
      <c r="L55" s="118">
        <v>240</v>
      </c>
      <c r="M55" s="118" t="s">
        <v>266</v>
      </c>
      <c r="N55" s="118" t="s">
        <v>267</v>
      </c>
      <c r="O55" s="118" t="s">
        <v>268</v>
      </c>
      <c r="P55" s="128">
        <v>6</v>
      </c>
      <c r="Q55" s="118" t="s">
        <v>267</v>
      </c>
      <c r="R55" s="118" t="s">
        <v>270</v>
      </c>
    </row>
    <row r="56" spans="1:18" ht="30">
      <c r="A56" s="71">
        <f t="shared" si="1"/>
        <v>39</v>
      </c>
      <c r="B56" s="68" t="s">
        <v>379</v>
      </c>
      <c r="C56" s="115" t="s">
        <v>276</v>
      </c>
      <c r="D56" s="118">
        <v>200</v>
      </c>
      <c r="E56" s="146">
        <v>87.5</v>
      </c>
      <c r="F56" s="145">
        <f t="shared" si="3"/>
        <v>4375</v>
      </c>
      <c r="G56" s="115" t="s">
        <v>275</v>
      </c>
      <c r="H56" s="115" t="s">
        <v>272</v>
      </c>
      <c r="I56" s="116" t="s">
        <v>277</v>
      </c>
      <c r="J56" s="117">
        <v>300208</v>
      </c>
      <c r="K56" s="116" t="s">
        <v>265</v>
      </c>
      <c r="L56" s="118">
        <v>230</v>
      </c>
      <c r="M56" s="118">
        <v>0.3</v>
      </c>
      <c r="N56" s="118" t="s">
        <v>267</v>
      </c>
      <c r="O56" s="118" t="s">
        <v>268</v>
      </c>
      <c r="P56" s="119" t="s">
        <v>269</v>
      </c>
      <c r="Q56" s="118" t="s">
        <v>267</v>
      </c>
      <c r="R56" s="118" t="s">
        <v>270</v>
      </c>
    </row>
    <row r="57" spans="1:18" ht="45">
      <c r="A57" s="71">
        <f t="shared" si="1"/>
        <v>40</v>
      </c>
      <c r="B57" s="106" t="s">
        <v>380</v>
      </c>
      <c r="C57" s="115" t="s">
        <v>281</v>
      </c>
      <c r="D57" s="118">
        <v>180</v>
      </c>
      <c r="E57" s="146">
        <v>56.25</v>
      </c>
      <c r="F57" s="145">
        <f t="shared" si="3"/>
        <v>2812.5</v>
      </c>
      <c r="G57" s="115" t="s">
        <v>271</v>
      </c>
      <c r="H57" s="115" t="s">
        <v>272</v>
      </c>
      <c r="I57" s="116" t="s">
        <v>282</v>
      </c>
      <c r="J57" s="117">
        <v>300201</v>
      </c>
      <c r="K57" s="120" t="s">
        <v>304</v>
      </c>
      <c r="L57" s="118">
        <v>175</v>
      </c>
      <c r="M57" s="118">
        <v>0.35</v>
      </c>
      <c r="N57" s="118" t="s">
        <v>267</v>
      </c>
      <c r="O57" s="118" t="s">
        <v>268</v>
      </c>
      <c r="P57" s="119" t="s">
        <v>274</v>
      </c>
      <c r="Q57" s="118" t="s">
        <v>267</v>
      </c>
      <c r="R57" s="118" t="s">
        <v>270</v>
      </c>
    </row>
    <row r="58" spans="1:18" ht="30">
      <c r="A58" s="71">
        <f t="shared" si="1"/>
        <v>41</v>
      </c>
      <c r="B58" s="68" t="s">
        <v>381</v>
      </c>
      <c r="C58" s="115" t="s">
        <v>305</v>
      </c>
      <c r="D58" s="118">
        <v>200</v>
      </c>
      <c r="E58" s="146">
        <v>65</v>
      </c>
      <c r="F58" s="145">
        <f t="shared" si="3"/>
        <v>3250</v>
      </c>
      <c r="G58" s="115" t="s">
        <v>271</v>
      </c>
      <c r="H58" s="115" t="s">
        <v>272</v>
      </c>
      <c r="I58" s="116" t="s">
        <v>264</v>
      </c>
      <c r="J58" s="117">
        <v>300319</v>
      </c>
      <c r="K58" s="116" t="s">
        <v>265</v>
      </c>
      <c r="L58" s="118">
        <v>210</v>
      </c>
      <c r="M58" s="118" t="s">
        <v>266</v>
      </c>
      <c r="N58" s="118" t="s">
        <v>267</v>
      </c>
      <c r="O58" s="118" t="s">
        <v>268</v>
      </c>
      <c r="P58" s="119" t="s">
        <v>269</v>
      </c>
      <c r="Q58" s="118" t="s">
        <v>267</v>
      </c>
      <c r="R58" s="118" t="s">
        <v>270</v>
      </c>
    </row>
    <row r="59" spans="1:18" ht="30">
      <c r="A59" s="71">
        <f t="shared" si="1"/>
        <v>42</v>
      </c>
      <c r="B59" s="68" t="s">
        <v>382</v>
      </c>
      <c r="C59" s="115" t="s">
        <v>280</v>
      </c>
      <c r="D59" s="118">
        <v>195</v>
      </c>
      <c r="E59" s="146">
        <v>52.5</v>
      </c>
      <c r="F59" s="145">
        <f t="shared" si="3"/>
        <v>2625</v>
      </c>
      <c r="G59" s="115" t="s">
        <v>271</v>
      </c>
      <c r="H59" s="115" t="s">
        <v>272</v>
      </c>
      <c r="I59" s="116" t="s">
        <v>264</v>
      </c>
      <c r="J59" s="117">
        <v>300214</v>
      </c>
      <c r="K59" s="116" t="s">
        <v>265</v>
      </c>
      <c r="L59" s="118" t="s">
        <v>266</v>
      </c>
      <c r="M59" s="118" t="s">
        <v>266</v>
      </c>
      <c r="N59" s="118" t="s">
        <v>267</v>
      </c>
      <c r="O59" s="118" t="s">
        <v>268</v>
      </c>
      <c r="P59" s="119" t="s">
        <v>269</v>
      </c>
      <c r="Q59" s="118" t="s">
        <v>267</v>
      </c>
      <c r="R59" s="118" t="s">
        <v>306</v>
      </c>
    </row>
    <row r="60" spans="1:18" ht="30">
      <c r="A60" s="71">
        <f t="shared" si="1"/>
        <v>43</v>
      </c>
      <c r="B60" s="68" t="s">
        <v>384</v>
      </c>
      <c r="C60" s="115" t="s">
        <v>307</v>
      </c>
      <c r="D60" s="122">
        <v>300</v>
      </c>
      <c r="E60" s="146">
        <v>68.75</v>
      </c>
      <c r="F60" s="145">
        <f t="shared" si="3"/>
        <v>3437.5</v>
      </c>
      <c r="G60" s="115" t="s">
        <v>275</v>
      </c>
      <c r="H60" s="115" t="s">
        <v>272</v>
      </c>
      <c r="I60" s="116" t="s">
        <v>277</v>
      </c>
      <c r="J60" s="117">
        <v>300122</v>
      </c>
      <c r="K60" s="116" t="s">
        <v>265</v>
      </c>
      <c r="L60" s="122">
        <v>345</v>
      </c>
      <c r="M60" s="122">
        <v>0.4</v>
      </c>
      <c r="N60" s="118" t="s">
        <v>267</v>
      </c>
      <c r="O60" s="118" t="s">
        <v>268</v>
      </c>
      <c r="P60" s="119" t="s">
        <v>269</v>
      </c>
      <c r="Q60" s="118" t="s">
        <v>267</v>
      </c>
      <c r="R60" s="118" t="s">
        <v>270</v>
      </c>
    </row>
    <row r="61" spans="1:18" ht="135">
      <c r="A61" s="71">
        <f t="shared" si="1"/>
        <v>44</v>
      </c>
      <c r="B61" s="68" t="s">
        <v>383</v>
      </c>
      <c r="C61" s="115" t="s">
        <v>273</v>
      </c>
      <c r="D61" s="122">
        <v>250</v>
      </c>
      <c r="E61" s="146">
        <v>50</v>
      </c>
      <c r="F61" s="145">
        <f t="shared" si="3"/>
        <v>2500</v>
      </c>
      <c r="G61" s="115" t="s">
        <v>275</v>
      </c>
      <c r="H61" s="115" t="s">
        <v>272</v>
      </c>
      <c r="I61" s="116" t="s">
        <v>264</v>
      </c>
      <c r="J61" s="117">
        <v>300135</v>
      </c>
      <c r="K61" s="116" t="s">
        <v>265</v>
      </c>
      <c r="L61" s="122">
        <v>180</v>
      </c>
      <c r="M61" s="122">
        <v>0.3</v>
      </c>
      <c r="N61" s="118" t="s">
        <v>267</v>
      </c>
      <c r="O61" s="118" t="s">
        <v>268</v>
      </c>
      <c r="P61" s="119" t="s">
        <v>269</v>
      </c>
      <c r="Q61" s="118" t="s">
        <v>267</v>
      </c>
      <c r="R61" s="118" t="s">
        <v>270</v>
      </c>
    </row>
    <row r="62" spans="1:18" ht="30">
      <c r="A62" s="71">
        <f t="shared" si="1"/>
        <v>45</v>
      </c>
      <c r="B62" s="68" t="s">
        <v>385</v>
      </c>
      <c r="C62" s="115" t="s">
        <v>308</v>
      </c>
      <c r="D62" s="118">
        <v>200</v>
      </c>
      <c r="E62" s="146">
        <v>50</v>
      </c>
      <c r="F62" s="145">
        <f t="shared" si="3"/>
        <v>2500</v>
      </c>
      <c r="G62" s="115" t="s">
        <v>261</v>
      </c>
      <c r="H62" s="115" t="s">
        <v>262</v>
      </c>
      <c r="I62" s="116" t="s">
        <v>264</v>
      </c>
      <c r="J62" s="117">
        <v>300287</v>
      </c>
      <c r="K62" s="116" t="s">
        <v>265</v>
      </c>
      <c r="L62" s="118">
        <v>170</v>
      </c>
      <c r="M62" s="118">
        <v>0.35</v>
      </c>
      <c r="N62" s="118" t="s">
        <v>267</v>
      </c>
      <c r="O62" s="118" t="s">
        <v>268</v>
      </c>
      <c r="P62" s="118" t="s">
        <v>266</v>
      </c>
      <c r="Q62" s="118" t="s">
        <v>267</v>
      </c>
      <c r="R62" s="118" t="s">
        <v>266</v>
      </c>
    </row>
    <row r="63" spans="1:18" ht="30">
      <c r="A63" s="71">
        <f t="shared" si="1"/>
        <v>46</v>
      </c>
      <c r="B63" s="68" t="s">
        <v>387</v>
      </c>
      <c r="C63" s="115" t="s">
        <v>310</v>
      </c>
      <c r="D63" s="118">
        <v>260</v>
      </c>
      <c r="E63" s="146">
        <v>52.5</v>
      </c>
      <c r="F63" s="145">
        <f t="shared" si="3"/>
        <v>2625</v>
      </c>
      <c r="G63" s="115" t="s">
        <v>271</v>
      </c>
      <c r="H63" s="115" t="s">
        <v>272</v>
      </c>
      <c r="I63" s="116" t="s">
        <v>277</v>
      </c>
      <c r="J63" s="117">
        <v>300236</v>
      </c>
      <c r="K63" s="116" t="s">
        <v>265</v>
      </c>
      <c r="L63" s="118">
        <v>340</v>
      </c>
      <c r="M63" s="118" t="s">
        <v>266</v>
      </c>
      <c r="N63" s="118" t="s">
        <v>267</v>
      </c>
      <c r="O63" s="118" t="s">
        <v>268</v>
      </c>
      <c r="P63" s="119" t="s">
        <v>274</v>
      </c>
      <c r="Q63" s="118" t="s">
        <v>267</v>
      </c>
      <c r="R63" s="118" t="s">
        <v>266</v>
      </c>
    </row>
    <row r="64" spans="1:18" ht="30">
      <c r="A64" s="71">
        <f t="shared" si="1"/>
        <v>47</v>
      </c>
      <c r="B64" s="68" t="s">
        <v>386</v>
      </c>
      <c r="C64" s="115" t="s">
        <v>309</v>
      </c>
      <c r="D64" s="118">
        <v>220</v>
      </c>
      <c r="E64" s="146">
        <v>40</v>
      </c>
      <c r="F64" s="145">
        <f t="shared" si="3"/>
        <v>2000</v>
      </c>
      <c r="G64" s="115" t="s">
        <v>275</v>
      </c>
      <c r="H64" s="115" t="s">
        <v>272</v>
      </c>
      <c r="I64" s="116" t="s">
        <v>264</v>
      </c>
      <c r="J64" s="117">
        <v>300235</v>
      </c>
      <c r="K64" s="116" t="s">
        <v>265</v>
      </c>
      <c r="L64" s="118">
        <v>205</v>
      </c>
      <c r="M64" s="118" t="s">
        <v>266</v>
      </c>
      <c r="N64" s="118" t="s">
        <v>267</v>
      </c>
      <c r="O64" s="118" t="s">
        <v>268</v>
      </c>
      <c r="P64" s="119" t="s">
        <v>274</v>
      </c>
      <c r="Q64" s="118" t="s">
        <v>267</v>
      </c>
      <c r="R64" s="118" t="s">
        <v>266</v>
      </c>
    </row>
    <row r="65" spans="1:18" ht="45">
      <c r="A65" s="71">
        <f t="shared" si="1"/>
        <v>48</v>
      </c>
      <c r="B65" s="68" t="s">
        <v>388</v>
      </c>
      <c r="C65" s="115" t="s">
        <v>263</v>
      </c>
      <c r="D65" s="118">
        <v>200</v>
      </c>
      <c r="E65" s="146">
        <v>62.5</v>
      </c>
      <c r="F65" s="145">
        <f t="shared" si="3"/>
        <v>3125</v>
      </c>
      <c r="G65" s="115" t="s">
        <v>291</v>
      </c>
      <c r="H65" s="115" t="s">
        <v>262</v>
      </c>
      <c r="I65" s="116" t="s">
        <v>264</v>
      </c>
      <c r="J65" s="117">
        <v>300259</v>
      </c>
      <c r="K65" s="116" t="s">
        <v>265</v>
      </c>
      <c r="L65" s="118" t="s">
        <v>266</v>
      </c>
      <c r="M65" s="118" t="s">
        <v>266</v>
      </c>
      <c r="N65" s="118" t="s">
        <v>267</v>
      </c>
      <c r="O65" s="118" t="s">
        <v>268</v>
      </c>
      <c r="P65" s="118" t="s">
        <v>266</v>
      </c>
      <c r="Q65" s="118" t="s">
        <v>267</v>
      </c>
      <c r="R65" s="118" t="s">
        <v>266</v>
      </c>
    </row>
    <row r="66" spans="1:18" ht="30">
      <c r="A66" s="71">
        <f t="shared" si="1"/>
        <v>49</v>
      </c>
      <c r="B66" s="106" t="s">
        <v>389</v>
      </c>
      <c r="C66" s="115" t="s">
        <v>311</v>
      </c>
      <c r="D66" s="118">
        <v>250</v>
      </c>
      <c r="E66" s="146">
        <v>52.5</v>
      </c>
      <c r="F66" s="145">
        <f t="shared" si="3"/>
        <v>2625</v>
      </c>
      <c r="G66" s="115" t="s">
        <v>275</v>
      </c>
      <c r="H66" s="115" t="s">
        <v>272</v>
      </c>
      <c r="I66" s="116" t="s">
        <v>264</v>
      </c>
      <c r="J66" s="117">
        <v>300288</v>
      </c>
      <c r="K66" s="116" t="s">
        <v>265</v>
      </c>
      <c r="L66" s="118">
        <v>170</v>
      </c>
      <c r="M66" s="118">
        <v>0.35</v>
      </c>
      <c r="N66" s="118" t="s">
        <v>267</v>
      </c>
      <c r="O66" s="118" t="s">
        <v>268</v>
      </c>
      <c r="P66" s="119" t="s">
        <v>274</v>
      </c>
      <c r="Q66" s="118" t="s">
        <v>267</v>
      </c>
      <c r="R66" s="118" t="s">
        <v>266</v>
      </c>
    </row>
    <row r="67" spans="1:18" ht="30">
      <c r="A67" s="71">
        <f t="shared" si="1"/>
        <v>50</v>
      </c>
      <c r="B67" s="106" t="s">
        <v>390</v>
      </c>
      <c r="C67" s="115" t="s">
        <v>312</v>
      </c>
      <c r="D67" s="118">
        <v>200</v>
      </c>
      <c r="E67" s="146">
        <v>81.25</v>
      </c>
      <c r="F67" s="145">
        <f t="shared" si="3"/>
        <v>4062.5</v>
      </c>
      <c r="G67" s="115" t="s">
        <v>275</v>
      </c>
      <c r="H67" s="115" t="s">
        <v>272</v>
      </c>
      <c r="I67" s="116" t="s">
        <v>277</v>
      </c>
      <c r="J67" s="117">
        <v>300110</v>
      </c>
      <c r="K67" s="116" t="s">
        <v>265</v>
      </c>
      <c r="L67" s="118">
        <v>280</v>
      </c>
      <c r="M67" s="118" t="s">
        <v>266</v>
      </c>
      <c r="N67" s="118" t="s">
        <v>267</v>
      </c>
      <c r="O67" s="118" t="s">
        <v>268</v>
      </c>
      <c r="P67" s="119" t="s">
        <v>278</v>
      </c>
      <c r="Q67" s="118" t="s">
        <v>267</v>
      </c>
      <c r="R67" s="118" t="s">
        <v>270</v>
      </c>
    </row>
    <row r="68" spans="1:18" ht="45">
      <c r="A68" s="71">
        <f t="shared" si="1"/>
        <v>51</v>
      </c>
      <c r="B68" s="68" t="s">
        <v>391</v>
      </c>
      <c r="C68" s="115" t="s">
        <v>313</v>
      </c>
      <c r="D68" s="118">
        <v>260</v>
      </c>
      <c r="E68" s="146">
        <v>56.25</v>
      </c>
      <c r="F68" s="145">
        <f t="shared" si="3"/>
        <v>2812.5</v>
      </c>
      <c r="G68" s="115" t="s">
        <v>275</v>
      </c>
      <c r="H68" s="115" t="s">
        <v>272</v>
      </c>
      <c r="I68" s="116" t="s">
        <v>264</v>
      </c>
      <c r="J68" s="129">
        <v>300206</v>
      </c>
      <c r="K68" s="127" t="s">
        <v>314</v>
      </c>
      <c r="L68" s="118">
        <v>232.75</v>
      </c>
      <c r="M68" s="118">
        <v>0.5</v>
      </c>
      <c r="N68" s="118" t="s">
        <v>267</v>
      </c>
      <c r="O68" s="118" t="s">
        <v>268</v>
      </c>
      <c r="P68" s="130" t="s">
        <v>274</v>
      </c>
      <c r="Q68" s="118" t="s">
        <v>267</v>
      </c>
      <c r="R68" s="118" t="s">
        <v>266</v>
      </c>
    </row>
    <row r="69" spans="1:18" ht="30">
      <c r="A69" s="71">
        <f t="shared" si="1"/>
        <v>52</v>
      </c>
      <c r="B69" s="68" t="s">
        <v>392</v>
      </c>
      <c r="C69" s="115" t="s">
        <v>312</v>
      </c>
      <c r="D69" s="118">
        <v>200</v>
      </c>
      <c r="E69" s="146">
        <v>50</v>
      </c>
      <c r="F69" s="145">
        <f t="shared" si="3"/>
        <v>2500</v>
      </c>
      <c r="G69" s="115" t="s">
        <v>275</v>
      </c>
      <c r="H69" s="115" t="s">
        <v>272</v>
      </c>
      <c r="I69" s="116" t="s">
        <v>277</v>
      </c>
      <c r="J69" s="117">
        <v>300117</v>
      </c>
      <c r="K69" s="116" t="s">
        <v>265</v>
      </c>
      <c r="L69" s="118">
        <v>340</v>
      </c>
      <c r="M69" s="118" t="s">
        <v>266</v>
      </c>
      <c r="N69" s="118" t="s">
        <v>267</v>
      </c>
      <c r="O69" s="118" t="s">
        <v>268</v>
      </c>
      <c r="P69" s="119" t="s">
        <v>274</v>
      </c>
      <c r="Q69" s="118" t="s">
        <v>267</v>
      </c>
      <c r="R69" s="118" t="s">
        <v>266</v>
      </c>
    </row>
    <row r="70" spans="1:18" ht="30">
      <c r="A70" s="71">
        <f t="shared" si="1"/>
        <v>53</v>
      </c>
      <c r="B70" s="68" t="s">
        <v>393</v>
      </c>
      <c r="C70" s="115" t="s">
        <v>315</v>
      </c>
      <c r="D70" s="122">
        <v>210</v>
      </c>
      <c r="E70" s="146">
        <v>56.25</v>
      </c>
      <c r="F70" s="145">
        <f t="shared" si="3"/>
        <v>2812.5</v>
      </c>
      <c r="G70" s="115" t="s">
        <v>275</v>
      </c>
      <c r="H70" s="115" t="s">
        <v>272</v>
      </c>
      <c r="I70" s="121" t="s">
        <v>264</v>
      </c>
      <c r="J70" s="117">
        <v>300326</v>
      </c>
      <c r="K70" s="116" t="s">
        <v>265</v>
      </c>
      <c r="L70" s="122">
        <v>230</v>
      </c>
      <c r="M70" s="122">
        <v>0.3</v>
      </c>
      <c r="N70" s="118" t="s">
        <v>267</v>
      </c>
      <c r="O70" s="118" t="s">
        <v>268</v>
      </c>
      <c r="P70" s="119" t="s">
        <v>274</v>
      </c>
      <c r="Q70" s="118" t="s">
        <v>267</v>
      </c>
      <c r="R70" s="121" t="s">
        <v>266</v>
      </c>
    </row>
    <row r="71" spans="1:18" ht="30">
      <c r="A71" s="71">
        <f t="shared" si="1"/>
        <v>54</v>
      </c>
      <c r="B71" s="68" t="s">
        <v>394</v>
      </c>
      <c r="C71" s="115" t="s">
        <v>316</v>
      </c>
      <c r="D71" s="118">
        <v>250</v>
      </c>
      <c r="E71" s="146">
        <v>50</v>
      </c>
      <c r="F71" s="145">
        <f t="shared" si="3"/>
        <v>2500</v>
      </c>
      <c r="G71" s="115" t="s">
        <v>275</v>
      </c>
      <c r="H71" s="115" t="s">
        <v>272</v>
      </c>
      <c r="I71" s="126" t="s">
        <v>264</v>
      </c>
      <c r="J71" s="117">
        <v>300334</v>
      </c>
      <c r="K71" s="116" t="s">
        <v>265</v>
      </c>
      <c r="L71" s="118" t="s">
        <v>266</v>
      </c>
      <c r="M71" s="118" t="s">
        <v>266</v>
      </c>
      <c r="N71" s="118" t="s">
        <v>267</v>
      </c>
      <c r="O71" s="118" t="s">
        <v>268</v>
      </c>
      <c r="P71" s="119" t="s">
        <v>266</v>
      </c>
      <c r="Q71" s="118" t="s">
        <v>267</v>
      </c>
      <c r="R71" s="118" t="s">
        <v>266</v>
      </c>
    </row>
    <row r="72" spans="1:18" ht="30">
      <c r="A72" s="71">
        <f t="shared" si="1"/>
        <v>55</v>
      </c>
      <c r="B72" s="68" t="s">
        <v>395</v>
      </c>
      <c r="C72" s="115" t="s">
        <v>317</v>
      </c>
      <c r="D72" s="118">
        <v>195</v>
      </c>
      <c r="E72" s="146">
        <v>50</v>
      </c>
      <c r="F72" s="145">
        <f t="shared" si="3"/>
        <v>2500</v>
      </c>
      <c r="G72" s="115" t="s">
        <v>275</v>
      </c>
      <c r="H72" s="115" t="s">
        <v>272</v>
      </c>
      <c r="I72" s="116" t="s">
        <v>264</v>
      </c>
      <c r="J72" s="117">
        <v>300222</v>
      </c>
      <c r="K72" s="116" t="s">
        <v>265</v>
      </c>
      <c r="L72" s="118">
        <v>170</v>
      </c>
      <c r="M72" s="118" t="s">
        <v>266</v>
      </c>
      <c r="N72" s="118" t="s">
        <v>267</v>
      </c>
      <c r="O72" s="118" t="s">
        <v>268</v>
      </c>
      <c r="P72" s="119" t="s">
        <v>269</v>
      </c>
      <c r="Q72" s="118" t="s">
        <v>267</v>
      </c>
      <c r="R72" s="118" t="s">
        <v>270</v>
      </c>
    </row>
    <row r="73" spans="1:18" ht="30">
      <c r="A73" s="71">
        <f t="shared" si="1"/>
        <v>56</v>
      </c>
      <c r="B73" s="68" t="s">
        <v>396</v>
      </c>
      <c r="C73" s="115" t="s">
        <v>263</v>
      </c>
      <c r="D73" s="118">
        <v>200</v>
      </c>
      <c r="E73" s="146">
        <v>43.75</v>
      </c>
      <c r="F73" s="145">
        <f t="shared" si="3"/>
        <v>2187.5</v>
      </c>
      <c r="G73" s="115" t="s">
        <v>261</v>
      </c>
      <c r="H73" s="115" t="s">
        <v>262</v>
      </c>
      <c r="I73" s="116" t="s">
        <v>264</v>
      </c>
      <c r="J73" s="117">
        <v>300305</v>
      </c>
      <c r="K73" s="116" t="s">
        <v>265</v>
      </c>
      <c r="L73" s="118">
        <v>175</v>
      </c>
      <c r="M73" s="118">
        <v>0.35</v>
      </c>
      <c r="N73" s="118" t="s">
        <v>267</v>
      </c>
      <c r="O73" s="118" t="s">
        <v>268</v>
      </c>
      <c r="P73" s="118" t="s">
        <v>266</v>
      </c>
      <c r="Q73" s="118" t="s">
        <v>267</v>
      </c>
      <c r="R73" s="118" t="s">
        <v>266</v>
      </c>
    </row>
    <row r="74" spans="1:18" ht="30">
      <c r="A74" s="71">
        <f t="shared" si="1"/>
        <v>57</v>
      </c>
      <c r="B74" s="68" t="s">
        <v>398</v>
      </c>
      <c r="C74" s="115" t="s">
        <v>305</v>
      </c>
      <c r="D74" s="118">
        <v>200</v>
      </c>
      <c r="E74" s="146">
        <v>68.75</v>
      </c>
      <c r="F74" s="145">
        <f t="shared" si="3"/>
        <v>3437.5</v>
      </c>
      <c r="G74" s="115" t="s">
        <v>271</v>
      </c>
      <c r="H74" s="115" t="s">
        <v>272</v>
      </c>
      <c r="I74" s="116" t="s">
        <v>264</v>
      </c>
      <c r="J74" s="117">
        <v>300286</v>
      </c>
      <c r="K74" s="116" t="s">
        <v>265</v>
      </c>
      <c r="L74" s="118">
        <v>210</v>
      </c>
      <c r="M74" s="118" t="s">
        <v>266</v>
      </c>
      <c r="N74" s="118" t="s">
        <v>267</v>
      </c>
      <c r="O74" s="118" t="s">
        <v>268</v>
      </c>
      <c r="P74" s="119" t="s">
        <v>266</v>
      </c>
      <c r="Q74" s="118" t="s">
        <v>267</v>
      </c>
      <c r="R74" s="118" t="s">
        <v>266</v>
      </c>
    </row>
    <row r="75" spans="1:18" ht="30">
      <c r="A75" s="71">
        <f t="shared" si="1"/>
        <v>58</v>
      </c>
      <c r="B75" s="106" t="s">
        <v>397</v>
      </c>
      <c r="C75" s="115" t="s">
        <v>305</v>
      </c>
      <c r="D75" s="118">
        <v>200</v>
      </c>
      <c r="E75" s="146">
        <v>68.75</v>
      </c>
      <c r="F75" s="145">
        <f t="shared" si="3"/>
        <v>3437.5</v>
      </c>
      <c r="G75" s="115" t="s">
        <v>271</v>
      </c>
      <c r="H75" s="115" t="s">
        <v>272</v>
      </c>
      <c r="I75" s="116" t="s">
        <v>264</v>
      </c>
      <c r="J75" s="117">
        <v>300315</v>
      </c>
      <c r="K75" s="116" t="s">
        <v>265</v>
      </c>
      <c r="L75" s="118">
        <v>210</v>
      </c>
      <c r="M75" s="118" t="s">
        <v>266</v>
      </c>
      <c r="N75" s="118" t="s">
        <v>267</v>
      </c>
      <c r="O75" s="118" t="s">
        <v>268</v>
      </c>
      <c r="P75" s="119" t="s">
        <v>269</v>
      </c>
      <c r="Q75" s="118" t="s">
        <v>267</v>
      </c>
      <c r="R75" s="118" t="s">
        <v>270</v>
      </c>
    </row>
    <row r="76" spans="1:18" ht="30">
      <c r="A76" s="71">
        <f t="shared" si="1"/>
        <v>59</v>
      </c>
      <c r="B76" s="68" t="s">
        <v>399</v>
      </c>
      <c r="C76" s="115" t="s">
        <v>318</v>
      </c>
      <c r="D76" s="118">
        <v>240</v>
      </c>
      <c r="E76" s="146">
        <v>50</v>
      </c>
      <c r="F76" s="145">
        <f t="shared" si="3"/>
        <v>2500</v>
      </c>
      <c r="G76" s="115" t="s">
        <v>271</v>
      </c>
      <c r="H76" s="115" t="s">
        <v>272</v>
      </c>
      <c r="I76" s="116" t="s">
        <v>264</v>
      </c>
      <c r="J76" s="117">
        <v>300517</v>
      </c>
      <c r="K76" s="116" t="s">
        <v>265</v>
      </c>
      <c r="L76" s="118">
        <v>310</v>
      </c>
      <c r="M76" s="118" t="s">
        <v>266</v>
      </c>
      <c r="N76" s="118" t="s">
        <v>267</v>
      </c>
      <c r="O76" s="118" t="s">
        <v>268</v>
      </c>
      <c r="P76" s="119" t="s">
        <v>274</v>
      </c>
      <c r="Q76" s="118" t="s">
        <v>267</v>
      </c>
      <c r="R76" s="118" t="s">
        <v>266</v>
      </c>
    </row>
    <row r="77" spans="1:18" ht="30">
      <c r="A77" s="71">
        <f t="shared" si="1"/>
        <v>60</v>
      </c>
      <c r="B77" s="68" t="s">
        <v>400</v>
      </c>
      <c r="C77" s="115" t="s">
        <v>312</v>
      </c>
      <c r="D77" s="118">
        <v>200</v>
      </c>
      <c r="E77" s="146">
        <v>66.25</v>
      </c>
      <c r="F77" s="145">
        <f t="shared" si="3"/>
        <v>3312.5</v>
      </c>
      <c r="G77" s="115" t="s">
        <v>275</v>
      </c>
      <c r="H77" s="115" t="s">
        <v>272</v>
      </c>
      <c r="I77" s="116" t="s">
        <v>264</v>
      </c>
      <c r="J77" s="117">
        <v>300217</v>
      </c>
      <c r="K77" s="116" t="s">
        <v>265</v>
      </c>
      <c r="L77" s="118">
        <v>90</v>
      </c>
      <c r="M77" s="118" t="s">
        <v>266</v>
      </c>
      <c r="N77" s="118" t="s">
        <v>267</v>
      </c>
      <c r="O77" s="118" t="s">
        <v>268</v>
      </c>
      <c r="P77" s="119" t="s">
        <v>278</v>
      </c>
      <c r="Q77" s="118" t="s">
        <v>270</v>
      </c>
      <c r="R77" s="118" t="s">
        <v>270</v>
      </c>
    </row>
    <row r="78" spans="1:18" ht="45">
      <c r="A78" s="71">
        <f t="shared" si="1"/>
        <v>61</v>
      </c>
      <c r="B78" s="68" t="s">
        <v>401</v>
      </c>
      <c r="C78" s="115" t="s">
        <v>263</v>
      </c>
      <c r="D78" s="118">
        <v>200</v>
      </c>
      <c r="E78" s="146">
        <v>62.5</v>
      </c>
      <c r="F78" s="145">
        <f t="shared" si="3"/>
        <v>3125</v>
      </c>
      <c r="G78" s="115" t="s">
        <v>291</v>
      </c>
      <c r="H78" s="115" t="s">
        <v>262</v>
      </c>
      <c r="I78" s="116" t="s">
        <v>282</v>
      </c>
      <c r="J78" s="117">
        <v>300211</v>
      </c>
      <c r="K78" s="116" t="s">
        <v>319</v>
      </c>
      <c r="L78" s="118">
        <v>170</v>
      </c>
      <c r="M78" s="118">
        <v>0.35</v>
      </c>
      <c r="N78" s="118" t="s">
        <v>267</v>
      </c>
      <c r="O78" s="118" t="s">
        <v>268</v>
      </c>
      <c r="P78" s="119" t="s">
        <v>269</v>
      </c>
      <c r="Q78" s="118" t="s">
        <v>267</v>
      </c>
      <c r="R78" s="118" t="s">
        <v>270</v>
      </c>
    </row>
    <row r="79" spans="1:18" ht="30">
      <c r="A79" s="71">
        <f t="shared" si="1"/>
        <v>62</v>
      </c>
      <c r="B79" s="68" t="s">
        <v>402</v>
      </c>
      <c r="C79" s="115" t="s">
        <v>263</v>
      </c>
      <c r="D79" s="118">
        <v>200</v>
      </c>
      <c r="E79" s="146"/>
      <c r="F79" s="145"/>
      <c r="G79" s="115" t="s">
        <v>261</v>
      </c>
      <c r="H79" s="115" t="s">
        <v>262</v>
      </c>
      <c r="I79" s="116" t="s">
        <v>264</v>
      </c>
      <c r="J79" s="117">
        <v>300282</v>
      </c>
      <c r="K79" s="116" t="s">
        <v>265</v>
      </c>
      <c r="L79" s="118" t="s">
        <v>266</v>
      </c>
      <c r="M79" s="118" t="s">
        <v>266</v>
      </c>
      <c r="N79" s="118" t="s">
        <v>267</v>
      </c>
      <c r="O79" s="118" t="s">
        <v>268</v>
      </c>
      <c r="P79" s="118" t="s">
        <v>266</v>
      </c>
      <c r="Q79" s="118" t="s">
        <v>267</v>
      </c>
      <c r="R79" s="118" t="s">
        <v>266</v>
      </c>
    </row>
    <row r="80" spans="1:18" ht="60">
      <c r="A80" s="71">
        <f t="shared" si="1"/>
        <v>63</v>
      </c>
      <c r="B80" s="68" t="s">
        <v>403</v>
      </c>
      <c r="C80" s="115" t="s">
        <v>273</v>
      </c>
      <c r="D80" s="116">
        <v>250</v>
      </c>
      <c r="E80" s="146">
        <v>56.25</v>
      </c>
      <c r="F80" s="145">
        <f>E80*$F$12</f>
        <v>2812.5</v>
      </c>
      <c r="G80" s="115" t="s">
        <v>275</v>
      </c>
      <c r="H80" s="115" t="s">
        <v>272</v>
      </c>
      <c r="I80" s="116" t="s">
        <v>264</v>
      </c>
      <c r="J80" s="117">
        <v>300112</v>
      </c>
      <c r="K80" s="127" t="s">
        <v>320</v>
      </c>
      <c r="L80" s="116">
        <v>490</v>
      </c>
      <c r="M80" s="131">
        <v>0.78</v>
      </c>
      <c r="N80" s="132" t="s">
        <v>270</v>
      </c>
      <c r="O80" s="133" t="s">
        <v>321</v>
      </c>
      <c r="P80" s="134" t="s">
        <v>274</v>
      </c>
      <c r="Q80" s="118" t="s">
        <v>322</v>
      </c>
      <c r="R80" s="118" t="s">
        <v>270</v>
      </c>
    </row>
    <row r="81" spans="1:18" ht="60">
      <c r="A81" s="71">
        <f t="shared" si="1"/>
        <v>64</v>
      </c>
      <c r="B81" s="68" t="s">
        <v>404</v>
      </c>
      <c r="C81" s="115" t="s">
        <v>307</v>
      </c>
      <c r="D81" s="116">
        <v>300</v>
      </c>
      <c r="E81" s="146"/>
      <c r="F81" s="145"/>
      <c r="G81" s="115" t="s">
        <v>275</v>
      </c>
      <c r="H81" s="115" t="s">
        <v>272</v>
      </c>
      <c r="I81" s="116" t="s">
        <v>264</v>
      </c>
      <c r="J81" s="117">
        <v>300134</v>
      </c>
      <c r="K81" s="133" t="s">
        <v>323</v>
      </c>
      <c r="L81" s="116">
        <v>380</v>
      </c>
      <c r="M81" s="127">
        <v>0.55</v>
      </c>
      <c r="N81" s="132" t="s">
        <v>270</v>
      </c>
      <c r="O81" s="133" t="s">
        <v>321</v>
      </c>
      <c r="P81" s="134" t="s">
        <v>274</v>
      </c>
      <c r="Q81" s="118" t="s">
        <v>322</v>
      </c>
      <c r="R81" s="118" t="s">
        <v>270</v>
      </c>
    </row>
    <row r="82" spans="1:18" ht="30">
      <c r="A82" s="71">
        <f t="shared" si="1"/>
        <v>65</v>
      </c>
      <c r="B82" s="68" t="s">
        <v>405</v>
      </c>
      <c r="C82" s="115" t="s">
        <v>317</v>
      </c>
      <c r="D82" s="118">
        <v>195</v>
      </c>
      <c r="E82" s="146">
        <v>52.5</v>
      </c>
      <c r="F82" s="145">
        <f aca="true" t="shared" si="4" ref="F82:F106">E82*$F$12</f>
        <v>2625</v>
      </c>
      <c r="G82" s="115" t="s">
        <v>275</v>
      </c>
      <c r="H82" s="115" t="s">
        <v>272</v>
      </c>
      <c r="I82" s="116" t="s">
        <v>264</v>
      </c>
      <c r="J82" s="117">
        <v>300405</v>
      </c>
      <c r="K82" s="116" t="s">
        <v>265</v>
      </c>
      <c r="L82" s="118">
        <v>170</v>
      </c>
      <c r="M82" s="118" t="s">
        <v>266</v>
      </c>
      <c r="N82" s="118" t="s">
        <v>267</v>
      </c>
      <c r="O82" s="118" t="s">
        <v>268</v>
      </c>
      <c r="P82" s="119" t="s">
        <v>269</v>
      </c>
      <c r="Q82" s="118" t="s">
        <v>267</v>
      </c>
      <c r="R82" s="118" t="s">
        <v>266</v>
      </c>
    </row>
    <row r="83" spans="1:18" ht="45">
      <c r="A83" s="71">
        <f t="shared" si="1"/>
        <v>66</v>
      </c>
      <c r="B83" s="68" t="s">
        <v>406</v>
      </c>
      <c r="C83" s="115" t="s">
        <v>324</v>
      </c>
      <c r="D83" s="135">
        <v>210</v>
      </c>
      <c r="E83" s="146">
        <v>52.5</v>
      </c>
      <c r="F83" s="145">
        <f t="shared" si="4"/>
        <v>2625</v>
      </c>
      <c r="G83" s="115" t="s">
        <v>301</v>
      </c>
      <c r="H83" s="115" t="s">
        <v>272</v>
      </c>
      <c r="I83" s="116" t="s">
        <v>264</v>
      </c>
      <c r="J83" s="117">
        <v>300247</v>
      </c>
      <c r="K83" s="116" t="s">
        <v>265</v>
      </c>
      <c r="L83" s="135">
        <v>205</v>
      </c>
      <c r="M83" s="135">
        <v>0.25</v>
      </c>
      <c r="N83" s="118" t="s">
        <v>267</v>
      </c>
      <c r="O83" s="135" t="s">
        <v>268</v>
      </c>
      <c r="P83" s="134" t="s">
        <v>274</v>
      </c>
      <c r="Q83" s="118" t="s">
        <v>267</v>
      </c>
      <c r="R83" s="118" t="s">
        <v>266</v>
      </c>
    </row>
    <row r="84" spans="1:18" ht="60">
      <c r="A84" s="71">
        <f aca="true" t="shared" si="5" ref="A84:A106">1+A83</f>
        <v>67</v>
      </c>
      <c r="B84" s="106" t="s">
        <v>407</v>
      </c>
      <c r="C84" s="115" t="s">
        <v>325</v>
      </c>
      <c r="D84" s="118">
        <v>180</v>
      </c>
      <c r="E84" s="146">
        <v>52.5</v>
      </c>
      <c r="F84" s="145">
        <f t="shared" si="4"/>
        <v>2625</v>
      </c>
      <c r="G84" s="115" t="s">
        <v>301</v>
      </c>
      <c r="H84" s="115" t="s">
        <v>272</v>
      </c>
      <c r="I84" s="116" t="s">
        <v>264</v>
      </c>
      <c r="J84" s="117">
        <v>300506</v>
      </c>
      <c r="K84" s="136" t="s">
        <v>326</v>
      </c>
      <c r="L84" s="137">
        <v>280</v>
      </c>
      <c r="M84" s="135">
        <v>1.5</v>
      </c>
      <c r="N84" s="118" t="s">
        <v>267</v>
      </c>
      <c r="O84" s="118" t="s">
        <v>268</v>
      </c>
      <c r="P84" s="118" t="s">
        <v>266</v>
      </c>
      <c r="Q84" s="118" t="s">
        <v>267</v>
      </c>
      <c r="R84" s="118" t="s">
        <v>266</v>
      </c>
    </row>
    <row r="85" spans="1:18" ht="30">
      <c r="A85" s="71">
        <f t="shared" si="5"/>
        <v>68</v>
      </c>
      <c r="B85" s="106" t="s">
        <v>408</v>
      </c>
      <c r="C85" s="115" t="s">
        <v>327</v>
      </c>
      <c r="D85" s="118">
        <v>220</v>
      </c>
      <c r="E85" s="146">
        <v>46.25</v>
      </c>
      <c r="F85" s="145">
        <f t="shared" si="4"/>
        <v>2312.5</v>
      </c>
      <c r="G85" s="115" t="s">
        <v>275</v>
      </c>
      <c r="H85" s="115" t="s">
        <v>272</v>
      </c>
      <c r="I85" s="116" t="s">
        <v>277</v>
      </c>
      <c r="J85" s="117">
        <v>300219</v>
      </c>
      <c r="K85" s="116" t="s">
        <v>265</v>
      </c>
      <c r="L85" s="118">
        <v>340</v>
      </c>
      <c r="M85" s="118" t="s">
        <v>266</v>
      </c>
      <c r="N85" s="118" t="s">
        <v>267</v>
      </c>
      <c r="O85" s="118" t="s">
        <v>268</v>
      </c>
      <c r="P85" s="128">
        <v>4</v>
      </c>
      <c r="Q85" s="118" t="s">
        <v>267</v>
      </c>
      <c r="R85" s="118" t="s">
        <v>266</v>
      </c>
    </row>
    <row r="86" spans="1:18" ht="30">
      <c r="A86" s="71">
        <f t="shared" si="5"/>
        <v>69</v>
      </c>
      <c r="B86" s="68" t="s">
        <v>409</v>
      </c>
      <c r="C86" s="115" t="s">
        <v>316</v>
      </c>
      <c r="D86" s="118">
        <v>250</v>
      </c>
      <c r="E86" s="146">
        <v>50</v>
      </c>
      <c r="F86" s="145">
        <f t="shared" si="4"/>
        <v>2500</v>
      </c>
      <c r="G86" s="115" t="s">
        <v>271</v>
      </c>
      <c r="H86" s="115" t="s">
        <v>272</v>
      </c>
      <c r="I86" s="116" t="s">
        <v>264</v>
      </c>
      <c r="J86" s="117">
        <v>300333</v>
      </c>
      <c r="K86" s="116" t="s">
        <v>265</v>
      </c>
      <c r="L86" s="118">
        <v>150</v>
      </c>
      <c r="M86" s="118">
        <v>0.35</v>
      </c>
      <c r="N86" s="118" t="s">
        <v>267</v>
      </c>
      <c r="O86" s="118" t="s">
        <v>268</v>
      </c>
      <c r="P86" s="134" t="s">
        <v>274</v>
      </c>
      <c r="Q86" s="118" t="s">
        <v>267</v>
      </c>
      <c r="R86" s="118" t="s">
        <v>266</v>
      </c>
    </row>
    <row r="87" spans="1:18" ht="45">
      <c r="A87" s="71">
        <f t="shared" si="5"/>
        <v>70</v>
      </c>
      <c r="B87" s="68" t="s">
        <v>410</v>
      </c>
      <c r="C87" s="115" t="s">
        <v>305</v>
      </c>
      <c r="D87" s="118">
        <v>200</v>
      </c>
      <c r="E87" s="146">
        <v>80</v>
      </c>
      <c r="F87" s="145">
        <f t="shared" si="4"/>
        <v>4000</v>
      </c>
      <c r="G87" s="115" t="s">
        <v>291</v>
      </c>
      <c r="H87" s="115" t="s">
        <v>272</v>
      </c>
      <c r="I87" s="116" t="s">
        <v>264</v>
      </c>
      <c r="J87" s="124" t="s">
        <v>328</v>
      </c>
      <c r="K87" s="116" t="s">
        <v>265</v>
      </c>
      <c r="L87" s="118" t="s">
        <v>266</v>
      </c>
      <c r="M87" s="118" t="s">
        <v>266</v>
      </c>
      <c r="N87" s="118" t="s">
        <v>267</v>
      </c>
      <c r="O87" s="118" t="s">
        <v>268</v>
      </c>
      <c r="P87" s="118" t="s">
        <v>266</v>
      </c>
      <c r="Q87" s="118" t="s">
        <v>267</v>
      </c>
      <c r="R87" s="118" t="s">
        <v>266</v>
      </c>
    </row>
    <row r="88" spans="1:18" ht="45">
      <c r="A88" s="71">
        <f t="shared" si="5"/>
        <v>71</v>
      </c>
      <c r="B88" s="68" t="s">
        <v>411</v>
      </c>
      <c r="C88" s="115" t="s">
        <v>305</v>
      </c>
      <c r="D88" s="118">
        <v>200</v>
      </c>
      <c r="E88" s="146">
        <v>91.25</v>
      </c>
      <c r="F88" s="145">
        <f t="shared" si="4"/>
        <v>4562.5</v>
      </c>
      <c r="G88" s="115" t="s">
        <v>291</v>
      </c>
      <c r="H88" s="115" t="s">
        <v>272</v>
      </c>
      <c r="I88" s="116" t="s">
        <v>277</v>
      </c>
      <c r="J88" s="124" t="s">
        <v>328</v>
      </c>
      <c r="K88" s="116" t="s">
        <v>265</v>
      </c>
      <c r="L88" s="118" t="s">
        <v>266</v>
      </c>
      <c r="M88" s="118" t="s">
        <v>266</v>
      </c>
      <c r="N88" s="118" t="s">
        <v>267</v>
      </c>
      <c r="O88" s="118" t="s">
        <v>268</v>
      </c>
      <c r="P88" s="118" t="s">
        <v>266</v>
      </c>
      <c r="Q88" s="118" t="s">
        <v>267</v>
      </c>
      <c r="R88" s="118" t="s">
        <v>266</v>
      </c>
    </row>
    <row r="89" spans="1:18" ht="30">
      <c r="A89" s="71">
        <f t="shared" si="5"/>
        <v>72</v>
      </c>
      <c r="B89" s="68" t="s">
        <v>412</v>
      </c>
      <c r="C89" s="115" t="s">
        <v>263</v>
      </c>
      <c r="D89" s="118">
        <v>200</v>
      </c>
      <c r="E89" s="146">
        <v>62.5</v>
      </c>
      <c r="F89" s="145">
        <f t="shared" si="4"/>
        <v>3125</v>
      </c>
      <c r="G89" s="115" t="s">
        <v>261</v>
      </c>
      <c r="H89" s="115" t="s">
        <v>262</v>
      </c>
      <c r="I89" s="116" t="s">
        <v>264</v>
      </c>
      <c r="J89" s="124">
        <v>300313</v>
      </c>
      <c r="K89" s="116" t="s">
        <v>265</v>
      </c>
      <c r="L89" s="118">
        <v>190</v>
      </c>
      <c r="M89" s="118" t="s">
        <v>266</v>
      </c>
      <c r="N89" s="118" t="s">
        <v>267</v>
      </c>
      <c r="O89" s="118" t="s">
        <v>268</v>
      </c>
      <c r="P89" s="119" t="s">
        <v>269</v>
      </c>
      <c r="Q89" s="118" t="s">
        <v>267</v>
      </c>
      <c r="R89" s="118" t="s">
        <v>270</v>
      </c>
    </row>
    <row r="90" spans="1:18" ht="30">
      <c r="A90" s="71">
        <f t="shared" si="5"/>
        <v>73</v>
      </c>
      <c r="B90" s="68" t="s">
        <v>413</v>
      </c>
      <c r="C90" s="115" t="s">
        <v>263</v>
      </c>
      <c r="D90" s="118">
        <v>200</v>
      </c>
      <c r="E90" s="146">
        <v>81.25</v>
      </c>
      <c r="F90" s="145">
        <f t="shared" si="4"/>
        <v>4062.5</v>
      </c>
      <c r="G90" s="115" t="s">
        <v>261</v>
      </c>
      <c r="H90" s="115" t="s">
        <v>262</v>
      </c>
      <c r="I90" s="116" t="s">
        <v>277</v>
      </c>
      <c r="J90" s="124">
        <v>300314</v>
      </c>
      <c r="K90" s="116" t="s">
        <v>265</v>
      </c>
      <c r="L90" s="118">
        <v>345</v>
      </c>
      <c r="M90" s="118" t="s">
        <v>266</v>
      </c>
      <c r="N90" s="118" t="s">
        <v>267</v>
      </c>
      <c r="O90" s="118" t="s">
        <v>268</v>
      </c>
      <c r="P90" s="128">
        <v>6</v>
      </c>
      <c r="Q90" s="118" t="s">
        <v>267</v>
      </c>
      <c r="R90" s="118" t="s">
        <v>270</v>
      </c>
    </row>
    <row r="91" spans="1:18" ht="12.75" customHeight="1">
      <c r="A91" s="71">
        <f t="shared" si="5"/>
        <v>74</v>
      </c>
      <c r="B91" s="68" t="s">
        <v>414</v>
      </c>
      <c r="C91" s="115" t="s">
        <v>324</v>
      </c>
      <c r="D91" s="118">
        <v>210</v>
      </c>
      <c r="E91" s="146">
        <v>62.5</v>
      </c>
      <c r="F91" s="145">
        <f t="shared" si="4"/>
        <v>3125</v>
      </c>
      <c r="G91" s="115" t="s">
        <v>275</v>
      </c>
      <c r="H91" s="115" t="s">
        <v>272</v>
      </c>
      <c r="I91" s="116" t="s">
        <v>282</v>
      </c>
      <c r="J91" s="124">
        <v>300224</v>
      </c>
      <c r="K91" s="116" t="s">
        <v>329</v>
      </c>
      <c r="L91" s="118">
        <v>55</v>
      </c>
      <c r="M91" s="118" t="s">
        <v>266</v>
      </c>
      <c r="N91" s="118" t="s">
        <v>267</v>
      </c>
      <c r="O91" s="118" t="s">
        <v>268</v>
      </c>
      <c r="P91" s="119" t="s">
        <v>269</v>
      </c>
      <c r="Q91" s="118" t="s">
        <v>267</v>
      </c>
      <c r="R91" s="118" t="s">
        <v>266</v>
      </c>
    </row>
    <row r="92" spans="1:18" ht="30">
      <c r="A92" s="71">
        <f t="shared" si="5"/>
        <v>75</v>
      </c>
      <c r="B92" s="68" t="s">
        <v>415</v>
      </c>
      <c r="C92" s="115" t="s">
        <v>276</v>
      </c>
      <c r="D92" s="118">
        <v>200</v>
      </c>
      <c r="E92" s="146">
        <v>93.75</v>
      </c>
      <c r="F92" s="145">
        <f t="shared" si="4"/>
        <v>4687.5</v>
      </c>
      <c r="G92" s="115" t="s">
        <v>261</v>
      </c>
      <c r="H92" s="115" t="s">
        <v>262</v>
      </c>
      <c r="I92" s="116" t="s">
        <v>277</v>
      </c>
      <c r="J92" s="117">
        <v>300218</v>
      </c>
      <c r="K92" s="116" t="s">
        <v>265</v>
      </c>
      <c r="L92" s="118">
        <v>345</v>
      </c>
      <c r="M92" s="118" t="s">
        <v>266</v>
      </c>
      <c r="N92" s="118" t="s">
        <v>267</v>
      </c>
      <c r="O92" s="118" t="s">
        <v>268</v>
      </c>
      <c r="P92" s="118" t="s">
        <v>266</v>
      </c>
      <c r="Q92" s="118" t="s">
        <v>267</v>
      </c>
      <c r="R92" s="118" t="s">
        <v>270</v>
      </c>
    </row>
    <row r="93" spans="1:18" ht="30">
      <c r="A93" s="71">
        <f t="shared" si="5"/>
        <v>76</v>
      </c>
      <c r="B93" s="97" t="s">
        <v>416</v>
      </c>
      <c r="C93" s="115" t="s">
        <v>281</v>
      </c>
      <c r="D93" s="118">
        <v>180</v>
      </c>
      <c r="E93" s="146">
        <v>43.75</v>
      </c>
      <c r="F93" s="145">
        <f t="shared" si="4"/>
        <v>2187.5</v>
      </c>
      <c r="G93" s="115" t="s">
        <v>275</v>
      </c>
      <c r="H93" s="115" t="s">
        <v>272</v>
      </c>
      <c r="I93" s="116" t="s">
        <v>264</v>
      </c>
      <c r="J93" s="117">
        <v>300205</v>
      </c>
      <c r="K93" s="116" t="s">
        <v>265</v>
      </c>
      <c r="L93" s="138">
        <v>225</v>
      </c>
      <c r="M93" s="138">
        <v>0.48</v>
      </c>
      <c r="N93" s="118" t="s">
        <v>267</v>
      </c>
      <c r="O93" s="118" t="s">
        <v>268</v>
      </c>
      <c r="P93" s="118" t="s">
        <v>266</v>
      </c>
      <c r="Q93" s="139" t="s">
        <v>267</v>
      </c>
      <c r="R93" s="118" t="s">
        <v>266</v>
      </c>
    </row>
    <row r="94" spans="1:18" ht="45">
      <c r="A94" s="71">
        <f t="shared" si="5"/>
        <v>77</v>
      </c>
      <c r="B94" s="68" t="s">
        <v>417</v>
      </c>
      <c r="C94" s="115" t="s">
        <v>325</v>
      </c>
      <c r="D94" s="118">
        <v>180</v>
      </c>
      <c r="E94" s="146">
        <v>56.25</v>
      </c>
      <c r="F94" s="145">
        <f t="shared" si="4"/>
        <v>2812.5</v>
      </c>
      <c r="G94" s="115" t="s">
        <v>301</v>
      </c>
      <c r="H94" s="115" t="s">
        <v>272</v>
      </c>
      <c r="I94" s="116" t="s">
        <v>264</v>
      </c>
      <c r="J94" s="117">
        <v>300509</v>
      </c>
      <c r="K94" s="116" t="s">
        <v>330</v>
      </c>
      <c r="L94" s="138">
        <v>210</v>
      </c>
      <c r="M94" s="138">
        <v>0.34</v>
      </c>
      <c r="N94" s="118" t="s">
        <v>267</v>
      </c>
      <c r="O94" s="118" t="s">
        <v>268</v>
      </c>
      <c r="P94" s="118" t="s">
        <v>266</v>
      </c>
      <c r="Q94" s="139" t="s">
        <v>267</v>
      </c>
      <c r="R94" s="118" t="s">
        <v>266</v>
      </c>
    </row>
    <row r="95" spans="1:18" ht="105">
      <c r="A95" s="71">
        <f t="shared" si="5"/>
        <v>78</v>
      </c>
      <c r="B95" s="68" t="s">
        <v>418</v>
      </c>
      <c r="C95" s="115" t="s">
        <v>289</v>
      </c>
      <c r="D95" s="118">
        <v>200</v>
      </c>
      <c r="E95" s="146">
        <v>43.75</v>
      </c>
      <c r="F95" s="145">
        <f t="shared" si="4"/>
        <v>2187.5</v>
      </c>
      <c r="G95" s="115" t="s">
        <v>275</v>
      </c>
      <c r="H95" s="115" t="s">
        <v>272</v>
      </c>
      <c r="I95" s="116" t="s">
        <v>264</v>
      </c>
      <c r="J95" s="117">
        <v>300220</v>
      </c>
      <c r="K95" s="116" t="s">
        <v>265</v>
      </c>
      <c r="L95" s="138">
        <v>170</v>
      </c>
      <c r="M95" s="138">
        <v>0.25</v>
      </c>
      <c r="N95" s="118" t="s">
        <v>267</v>
      </c>
      <c r="O95" s="118" t="s">
        <v>268</v>
      </c>
      <c r="P95" s="118" t="s">
        <v>266</v>
      </c>
      <c r="Q95" s="118" t="s">
        <v>267</v>
      </c>
      <c r="R95" s="118" t="s">
        <v>266</v>
      </c>
    </row>
    <row r="96" spans="1:18" ht="45">
      <c r="A96" s="71">
        <f t="shared" si="5"/>
        <v>79</v>
      </c>
      <c r="B96" s="68" t="s">
        <v>419</v>
      </c>
      <c r="C96" s="115" t="s">
        <v>289</v>
      </c>
      <c r="D96" s="118">
        <v>200</v>
      </c>
      <c r="E96" s="146">
        <v>56.25</v>
      </c>
      <c r="F96" s="145">
        <f t="shared" si="4"/>
        <v>2812.5</v>
      </c>
      <c r="G96" s="115" t="s">
        <v>275</v>
      </c>
      <c r="H96" s="115" t="s">
        <v>272</v>
      </c>
      <c r="I96" s="116" t="s">
        <v>277</v>
      </c>
      <c r="J96" s="117">
        <v>300257</v>
      </c>
      <c r="K96" s="116" t="s">
        <v>265</v>
      </c>
      <c r="L96" s="138">
        <v>370</v>
      </c>
      <c r="M96" s="118">
        <v>0.6</v>
      </c>
      <c r="N96" s="118" t="s">
        <v>267</v>
      </c>
      <c r="O96" s="118" t="s">
        <v>268</v>
      </c>
      <c r="P96" s="118" t="s">
        <v>266</v>
      </c>
      <c r="Q96" s="118" t="s">
        <v>267</v>
      </c>
      <c r="R96" s="118" t="s">
        <v>266</v>
      </c>
    </row>
    <row r="97" spans="1:18" ht="45">
      <c r="A97" s="71">
        <f t="shared" si="5"/>
        <v>80</v>
      </c>
      <c r="B97" s="68" t="s">
        <v>423</v>
      </c>
      <c r="C97" s="115" t="s">
        <v>325</v>
      </c>
      <c r="D97" s="118">
        <v>180</v>
      </c>
      <c r="E97" s="146">
        <v>50</v>
      </c>
      <c r="F97" s="145">
        <f t="shared" si="4"/>
        <v>2500</v>
      </c>
      <c r="G97" s="115" t="s">
        <v>301</v>
      </c>
      <c r="H97" s="115" t="s">
        <v>272</v>
      </c>
      <c r="I97" s="116" t="s">
        <v>264</v>
      </c>
      <c r="J97" s="117">
        <v>300502</v>
      </c>
      <c r="K97" s="116" t="s">
        <v>331</v>
      </c>
      <c r="L97" s="118">
        <v>250</v>
      </c>
      <c r="M97" s="118">
        <v>0.54</v>
      </c>
      <c r="N97" s="118" t="s">
        <v>267</v>
      </c>
      <c r="O97" s="118" t="s">
        <v>268</v>
      </c>
      <c r="P97" s="118" t="s">
        <v>266</v>
      </c>
      <c r="Q97" s="139" t="s">
        <v>267</v>
      </c>
      <c r="R97" s="139" t="s">
        <v>266</v>
      </c>
    </row>
    <row r="98" spans="1:18" ht="45">
      <c r="A98" s="71">
        <f t="shared" si="5"/>
        <v>81</v>
      </c>
      <c r="B98" s="68" t="s">
        <v>424</v>
      </c>
      <c r="C98" s="115" t="s">
        <v>325</v>
      </c>
      <c r="D98" s="118">
        <v>180</v>
      </c>
      <c r="E98" s="146">
        <v>50</v>
      </c>
      <c r="F98" s="145">
        <f t="shared" si="4"/>
        <v>2500</v>
      </c>
      <c r="G98" s="115" t="s">
        <v>301</v>
      </c>
      <c r="H98" s="115" t="s">
        <v>272</v>
      </c>
      <c r="I98" s="116" t="s">
        <v>264</v>
      </c>
      <c r="J98" s="117">
        <v>300504</v>
      </c>
      <c r="K98" s="116" t="s">
        <v>332</v>
      </c>
      <c r="L98" s="118">
        <v>240</v>
      </c>
      <c r="M98" s="118">
        <v>0.54</v>
      </c>
      <c r="N98" s="118" t="s">
        <v>267</v>
      </c>
      <c r="O98" s="118" t="s">
        <v>268</v>
      </c>
      <c r="P98" s="118" t="s">
        <v>266</v>
      </c>
      <c r="Q98" s="139" t="s">
        <v>267</v>
      </c>
      <c r="R98" s="139" t="s">
        <v>266</v>
      </c>
    </row>
    <row r="99" spans="1:18" ht="45">
      <c r="A99" s="71">
        <f t="shared" si="5"/>
        <v>82</v>
      </c>
      <c r="B99" s="68" t="s">
        <v>425</v>
      </c>
      <c r="C99" s="115" t="s">
        <v>325</v>
      </c>
      <c r="D99" s="118">
        <v>180</v>
      </c>
      <c r="E99" s="146">
        <v>50</v>
      </c>
      <c r="F99" s="145">
        <f t="shared" si="4"/>
        <v>2500</v>
      </c>
      <c r="G99" s="115" t="s">
        <v>271</v>
      </c>
      <c r="H99" s="115" t="s">
        <v>272</v>
      </c>
      <c r="I99" s="116" t="s">
        <v>264</v>
      </c>
      <c r="J99" s="117">
        <v>300505</v>
      </c>
      <c r="K99" s="116" t="s">
        <v>333</v>
      </c>
      <c r="L99" s="118">
        <v>230</v>
      </c>
      <c r="M99" s="118">
        <v>0.68</v>
      </c>
      <c r="N99" s="118" t="s">
        <v>267</v>
      </c>
      <c r="O99" s="118" t="s">
        <v>268</v>
      </c>
      <c r="P99" s="118" t="s">
        <v>266</v>
      </c>
      <c r="Q99" s="139" t="s">
        <v>267</v>
      </c>
      <c r="R99" s="139" t="s">
        <v>266</v>
      </c>
    </row>
    <row r="100" spans="1:18" ht="45">
      <c r="A100" s="71">
        <f t="shared" si="5"/>
        <v>83</v>
      </c>
      <c r="B100" s="68" t="s">
        <v>420</v>
      </c>
      <c r="C100" s="115" t="s">
        <v>263</v>
      </c>
      <c r="D100" s="118">
        <v>200</v>
      </c>
      <c r="E100" s="146">
        <v>62.5</v>
      </c>
      <c r="F100" s="145">
        <f t="shared" si="4"/>
        <v>3125</v>
      </c>
      <c r="G100" s="115" t="s">
        <v>291</v>
      </c>
      <c r="H100" s="115" t="s">
        <v>262</v>
      </c>
      <c r="I100" s="116" t="s">
        <v>282</v>
      </c>
      <c r="J100" s="117">
        <v>300275</v>
      </c>
      <c r="K100" s="116" t="s">
        <v>334</v>
      </c>
      <c r="L100" s="118">
        <v>170</v>
      </c>
      <c r="M100" s="118">
        <v>0.35</v>
      </c>
      <c r="N100" s="118" t="s">
        <v>267</v>
      </c>
      <c r="O100" s="118" t="s">
        <v>268</v>
      </c>
      <c r="P100" s="119" t="s">
        <v>269</v>
      </c>
      <c r="Q100" s="118" t="s">
        <v>267</v>
      </c>
      <c r="R100" s="118" t="s">
        <v>270</v>
      </c>
    </row>
    <row r="101" spans="1:18" ht="30">
      <c r="A101" s="71">
        <f t="shared" si="5"/>
        <v>84</v>
      </c>
      <c r="B101" s="68" t="s">
        <v>421</v>
      </c>
      <c r="C101" s="115" t="s">
        <v>324</v>
      </c>
      <c r="D101" s="135">
        <v>210</v>
      </c>
      <c r="E101" s="146">
        <v>50</v>
      </c>
      <c r="F101" s="145">
        <f t="shared" si="4"/>
        <v>2500</v>
      </c>
      <c r="G101" s="115" t="s">
        <v>271</v>
      </c>
      <c r="H101" s="115" t="s">
        <v>272</v>
      </c>
      <c r="I101" s="139" t="s">
        <v>264</v>
      </c>
      <c r="J101" s="117">
        <v>300241</v>
      </c>
      <c r="K101" s="139" t="s">
        <v>335</v>
      </c>
      <c r="L101" s="135">
        <v>187</v>
      </c>
      <c r="M101" s="135">
        <v>0.32</v>
      </c>
      <c r="N101" s="118" t="s">
        <v>267</v>
      </c>
      <c r="O101" s="135" t="s">
        <v>268</v>
      </c>
      <c r="P101" s="134" t="s">
        <v>274</v>
      </c>
      <c r="Q101" s="139" t="s">
        <v>267</v>
      </c>
      <c r="R101" s="139" t="s">
        <v>266</v>
      </c>
    </row>
    <row r="102" spans="1:18" ht="30">
      <c r="A102" s="71">
        <f t="shared" si="5"/>
        <v>85</v>
      </c>
      <c r="B102" s="68" t="s">
        <v>426</v>
      </c>
      <c r="C102" s="115" t="s">
        <v>289</v>
      </c>
      <c r="D102" s="118">
        <v>200</v>
      </c>
      <c r="E102" s="146">
        <v>46.25</v>
      </c>
      <c r="F102" s="145">
        <f t="shared" si="4"/>
        <v>2312.5</v>
      </c>
      <c r="G102" s="115" t="s">
        <v>275</v>
      </c>
      <c r="H102" s="115" t="s">
        <v>272</v>
      </c>
      <c r="I102" s="116" t="s">
        <v>264</v>
      </c>
      <c r="J102" s="117">
        <v>300331</v>
      </c>
      <c r="K102" s="139" t="s">
        <v>335</v>
      </c>
      <c r="L102" s="118">
        <v>202</v>
      </c>
      <c r="M102" s="118">
        <v>0.38</v>
      </c>
      <c r="N102" s="118" t="s">
        <v>267</v>
      </c>
      <c r="O102" s="135" t="s">
        <v>268</v>
      </c>
      <c r="P102" s="134" t="s">
        <v>274</v>
      </c>
      <c r="Q102" s="118" t="s">
        <v>267</v>
      </c>
      <c r="R102" s="118" t="s">
        <v>270</v>
      </c>
    </row>
    <row r="103" spans="1:18" ht="30">
      <c r="A103" s="71">
        <f t="shared" si="5"/>
        <v>86</v>
      </c>
      <c r="B103" s="68" t="s">
        <v>422</v>
      </c>
      <c r="C103" s="115" t="s">
        <v>317</v>
      </c>
      <c r="D103" s="118">
        <v>195</v>
      </c>
      <c r="E103" s="146">
        <v>50</v>
      </c>
      <c r="F103" s="145">
        <f t="shared" si="4"/>
        <v>2500</v>
      </c>
      <c r="G103" s="115" t="s">
        <v>275</v>
      </c>
      <c r="H103" s="115" t="s">
        <v>272</v>
      </c>
      <c r="I103" s="116" t="s">
        <v>264</v>
      </c>
      <c r="J103" s="117">
        <v>300404</v>
      </c>
      <c r="K103" s="116" t="s">
        <v>265</v>
      </c>
      <c r="L103" s="118">
        <v>170</v>
      </c>
      <c r="M103" s="118" t="s">
        <v>266</v>
      </c>
      <c r="N103" s="118" t="s">
        <v>267</v>
      </c>
      <c r="O103" s="118" t="s">
        <v>268</v>
      </c>
      <c r="P103" s="119" t="s">
        <v>269</v>
      </c>
      <c r="Q103" s="118" t="s">
        <v>267</v>
      </c>
      <c r="R103" s="118" t="s">
        <v>270</v>
      </c>
    </row>
    <row r="104" spans="1:18" ht="15">
      <c r="A104" s="71">
        <f t="shared" si="5"/>
        <v>87</v>
      </c>
      <c r="B104" s="68" t="s">
        <v>73</v>
      </c>
      <c r="C104" s="68"/>
      <c r="D104" s="68"/>
      <c r="E104" s="146">
        <v>26.25</v>
      </c>
      <c r="F104" s="147">
        <f t="shared" si="4"/>
        <v>1312.5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ht="15">
      <c r="A105" s="71">
        <f t="shared" si="5"/>
        <v>88</v>
      </c>
      <c r="B105" s="68" t="s">
        <v>74</v>
      </c>
      <c r="C105" s="68"/>
      <c r="D105" s="68"/>
      <c r="E105" s="146">
        <v>0.4125</v>
      </c>
      <c r="F105" s="147">
        <f t="shared" si="4"/>
        <v>20.625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15">
      <c r="A106" s="71">
        <f t="shared" si="5"/>
        <v>89</v>
      </c>
      <c r="B106" s="68" t="s">
        <v>75</v>
      </c>
      <c r="C106" s="68"/>
      <c r="D106" s="68"/>
      <c r="E106" s="146">
        <v>21.875</v>
      </c>
      <c r="F106" s="147">
        <f t="shared" si="4"/>
        <v>1093.75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</sheetData>
  <sheetProtection/>
  <mergeCells count="7">
    <mergeCell ref="B14:F14"/>
    <mergeCell ref="B15:F15"/>
    <mergeCell ref="B16:F16"/>
    <mergeCell ref="F1:J7"/>
    <mergeCell ref="A10:F10"/>
    <mergeCell ref="A11:F11"/>
    <mergeCell ref="B13:F13"/>
  </mergeCells>
  <printOptions/>
  <pageMargins left="0.21" right="0.22" top="0.52" bottom="0.5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жалюзи</dc:title>
  <dc:subject/>
  <dc:creator>Shaparenko</dc:creator>
  <cp:keywords>жалюзи, вертикальные, мультифактурные, горизонтальный, веревочные, рулонные, каталог, монтаж, валанс, линия, миракл, фотожалюзи, карниз, ламель, UNI, Mini, Classic, Альфа</cp:keywords>
  <dc:description/>
  <cp:lastModifiedBy>Waks</cp:lastModifiedBy>
  <cp:lastPrinted>2015-08-06T12:46:49Z</cp:lastPrinted>
  <dcterms:created xsi:type="dcterms:W3CDTF">2011-05-21T12:15:55Z</dcterms:created>
  <dcterms:modified xsi:type="dcterms:W3CDTF">2015-08-17T22:30:35Z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елефон">
    <vt:lpwstr>+7-343-344-62-52</vt:lpwstr>
  </property>
  <property fmtid="{D5CDD505-2E9C-101B-9397-08002B2CF9AE}" pid="3" name="Ссылка">
    <vt:lpwstr>www.santaris.ru</vt:lpwstr>
  </property>
  <property fmtid="{D5CDD505-2E9C-101B-9397-08002B2CF9AE}" pid="4" name="Назначение">
    <vt:lpwstr>Прайс</vt:lpwstr>
  </property>
  <property fmtid="{D5CDD505-2E9C-101B-9397-08002B2CF9AE}" pid="5" name="Издатель">
    <vt:lpwstr>Santaris</vt:lpwstr>
  </property>
</Properties>
</file>